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ADB4F17D-1DA9-43F5-BF72-5BF9A447437B}" xr6:coauthVersionLast="47" xr6:coauthVersionMax="47" xr10:uidLastSave="{00000000-0000-0000-0000-000000000000}"/>
  <bookViews>
    <workbookView xWindow="-120" yWindow="-120" windowWidth="29040" windowHeight="15720" tabRatio="815" activeTab="5" xr2:uid="{00000000-000D-0000-FFFF-FFFF00000000}"/>
  </bookViews>
  <sheets>
    <sheet name="Sintesi del Progetto" sheetId="2" r:id="rId1"/>
    <sheet name="Elementi di Input" sheetId="1" r:id="rId2"/>
    <sheet name="Stato Patrimoniale" sheetId="8" r:id="rId3"/>
    <sheet name="Conto Economico" sheetId="7" r:id="rId4"/>
    <sheet name="Flussi di Cassa" sheetId="9" r:id="rId5"/>
    <sheet name="Dettaglio Manodopera" sheetId="3" r:id="rId6"/>
    <sheet name="Dettaglio Ricavi" sheetId="4" r:id="rId7"/>
    <sheet name="Dettaglio Costi" sheetId="5" r:id="rId8"/>
    <sheet name="Prospetto IVA e Tasse" sheetId="6" r:id="rId9"/>
  </sheets>
  <definedNames>
    <definedName name="_xlnm.Print_Area" localSheetId="3">'Conto Economico'!$A$1:$L$13</definedName>
    <definedName name="_xlnm.Print_Area" localSheetId="7">'Dettaglio Costi'!$A$1:$M$12</definedName>
    <definedName name="_xlnm.Print_Area" localSheetId="5">'Dettaglio Manodopera'!$A$1:$H$6</definedName>
    <definedName name="_xlnm.Print_Area" localSheetId="6">'Dettaglio Ricavi'!$A$1:$M$8</definedName>
    <definedName name="_xlnm.Print_Area" localSheetId="1">'Elementi di Input'!$A$1:$C$55</definedName>
    <definedName name="_xlnm.Print_Area" localSheetId="4">'Flussi di Cassa'!$A$1:$L$14</definedName>
    <definedName name="_xlnm.Print_Area" localSheetId="0">'Sintesi del Progetto'!$A$1:$C$28</definedName>
    <definedName name="_xlnm.Print_Area" localSheetId="2">'Stato Patrimoniale'!$A$1:$L$11</definedName>
  </definedNames>
  <calcPr calcId="181029"/>
</workbook>
</file>

<file path=xl/calcChain.xml><?xml version="1.0" encoding="utf-8"?>
<calcChain xmlns="http://schemas.openxmlformats.org/spreadsheetml/2006/main">
  <c r="C14" i="4" l="1"/>
  <c r="A16" i="9"/>
  <c r="A11" i="5"/>
  <c r="E6" i="3"/>
  <c r="C8" i="4" l="1"/>
  <c r="B18" i="9"/>
  <c r="B16" i="9"/>
  <c r="M11" i="5"/>
  <c r="M9" i="5"/>
  <c r="B11" i="6"/>
  <c r="H6" i="3"/>
  <c r="C12" i="5" s="1"/>
  <c r="C6" i="6" l="1"/>
  <c r="C5" i="7"/>
  <c r="C15" i="4"/>
  <c r="B6" i="8"/>
  <c r="B21" i="9"/>
  <c r="B22" i="9" s="1"/>
  <c r="B20" i="9"/>
  <c r="B11" i="9"/>
  <c r="M6" i="5"/>
  <c r="M8" i="5"/>
  <c r="M10" i="5"/>
  <c r="D8" i="4"/>
  <c r="E14" i="4" l="1"/>
  <c r="C7" i="7"/>
  <c r="B17" i="9"/>
  <c r="B23" i="9"/>
  <c r="M7" i="5"/>
  <c r="D6" i="6"/>
  <c r="D12" i="5"/>
  <c r="D14" i="4"/>
  <c r="D15" i="4" s="1"/>
  <c r="E12" i="5"/>
  <c r="E8" i="4"/>
  <c r="E6" i="6"/>
  <c r="C10" i="6" l="1"/>
  <c r="C11" i="6"/>
  <c r="C18" i="9"/>
  <c r="B11" i="8"/>
  <c r="B12" i="8" s="1"/>
  <c r="E15" i="4"/>
  <c r="F14" i="4"/>
  <c r="F12" i="5"/>
  <c r="F6" i="6"/>
  <c r="F8" i="4"/>
  <c r="D5" i="7"/>
  <c r="G14" i="4" l="1"/>
  <c r="C6" i="9"/>
  <c r="C15" i="7"/>
  <c r="C21" i="9"/>
  <c r="C22" i="9" s="1"/>
  <c r="C20" i="9"/>
  <c r="D7" i="7"/>
  <c r="E5" i="7"/>
  <c r="F15" i="4"/>
  <c r="G12" i="5"/>
  <c r="G8" i="4"/>
  <c r="G6" i="6"/>
  <c r="H14" i="4" l="1"/>
  <c r="D10" i="6"/>
  <c r="C13" i="7"/>
  <c r="C11" i="8" s="1"/>
  <c r="C11" i="9"/>
  <c r="C16" i="9"/>
  <c r="E7" i="7"/>
  <c r="G15" i="4"/>
  <c r="H12" i="5"/>
  <c r="H8" i="4"/>
  <c r="H6" i="6"/>
  <c r="F5" i="7"/>
  <c r="D18" i="9" l="1"/>
  <c r="D20" i="9" s="1"/>
  <c r="D11" i="6"/>
  <c r="C6" i="8"/>
  <c r="C12" i="8" s="1"/>
  <c r="C17" i="9"/>
  <c r="C23" i="9"/>
  <c r="F7" i="7"/>
  <c r="H15" i="4"/>
  <c r="I12" i="5"/>
  <c r="I14" i="4"/>
  <c r="I8" i="4"/>
  <c r="I6" i="6"/>
  <c r="G5" i="7"/>
  <c r="D21" i="9" l="1"/>
  <c r="D22" i="9" s="1"/>
  <c r="J14" i="4"/>
  <c r="E11" i="6"/>
  <c r="G7" i="7"/>
  <c r="H5" i="7"/>
  <c r="M3" i="5"/>
  <c r="I5" i="7"/>
  <c r="I15" i="4"/>
  <c r="J12" i="5"/>
  <c r="J8" i="4"/>
  <c r="J6" i="6"/>
  <c r="E18" i="9" l="1"/>
  <c r="E21" i="9" s="1"/>
  <c r="E22" i="9" s="1"/>
  <c r="E10" i="6"/>
  <c r="I7" i="7"/>
  <c r="H7" i="7"/>
  <c r="D6" i="9"/>
  <c r="D15" i="7"/>
  <c r="J15" i="4"/>
  <c r="K14" i="4"/>
  <c r="K12" i="5"/>
  <c r="K6" i="6"/>
  <c r="K8" i="4"/>
  <c r="M5" i="5"/>
  <c r="F18" i="9"/>
  <c r="E20" i="9" l="1"/>
  <c r="F11" i="6"/>
  <c r="F20" i="9"/>
  <c r="F21" i="9"/>
  <c r="F22" i="9" s="1"/>
  <c r="J5" i="7"/>
  <c r="J7" i="7" s="1"/>
  <c r="F10" i="6"/>
  <c r="D16" i="9"/>
  <c r="K15" i="4"/>
  <c r="K5" i="7"/>
  <c r="M4" i="5"/>
  <c r="L6" i="6"/>
  <c r="L8" i="4"/>
  <c r="D13" i="7"/>
  <c r="D11" i="9"/>
  <c r="D23" i="9" s="1"/>
  <c r="K7" i="7" l="1"/>
  <c r="D17" i="9"/>
  <c r="M8" i="4"/>
  <c r="L14" i="4"/>
  <c r="M14" i="4" s="1"/>
  <c r="L12" i="5"/>
  <c r="D6" i="8"/>
  <c r="D11" i="8"/>
  <c r="L5" i="7" l="1"/>
  <c r="M12" i="5"/>
  <c r="L15" i="4"/>
  <c r="D12" i="8"/>
  <c r="G18" i="9"/>
  <c r="G11" i="6" l="1"/>
  <c r="G20" i="9"/>
  <c r="G21" i="9"/>
  <c r="G22" i="9" s="1"/>
  <c r="L7" i="7"/>
  <c r="G10" i="6"/>
  <c r="E6" i="9"/>
  <c r="E15" i="7"/>
  <c r="M15" i="4"/>
  <c r="E16" i="9" l="1"/>
  <c r="E11" i="9"/>
  <c r="E23" i="9" s="1"/>
  <c r="E13" i="7"/>
  <c r="E17" i="9" l="1"/>
  <c r="E6" i="8"/>
  <c r="H18" i="9"/>
  <c r="H11" i="6" l="1"/>
  <c r="H20" i="9"/>
  <c r="H21" i="9"/>
  <c r="H22" i="9" s="1"/>
  <c r="H10" i="6"/>
  <c r="E11" i="8"/>
  <c r="E12" i="8" l="1"/>
  <c r="I18" i="9" l="1"/>
  <c r="I20" i="9" s="1"/>
  <c r="F6" i="9"/>
  <c r="F15" i="7"/>
  <c r="I11" i="6" l="1"/>
  <c r="I10" i="6"/>
  <c r="I21" i="9"/>
  <c r="I22" i="9" s="1"/>
  <c r="F16" i="9"/>
  <c r="F13" i="7"/>
  <c r="F11" i="9"/>
  <c r="F23" i="9" s="1"/>
  <c r="F17" i="9" l="1"/>
  <c r="F6" i="8"/>
  <c r="F11" i="8"/>
  <c r="J18" i="9"/>
  <c r="J11" i="6" l="1"/>
  <c r="J20" i="9"/>
  <c r="J21" i="9"/>
  <c r="J22" i="9" s="1"/>
  <c r="J10" i="6"/>
  <c r="F12" i="8"/>
  <c r="G6" i="9" l="1"/>
  <c r="G15" i="7"/>
  <c r="K18" i="9" l="1"/>
  <c r="K20" i="9" s="1"/>
  <c r="G16" i="9"/>
  <c r="G13" i="7"/>
  <c r="G11" i="9"/>
  <c r="G23" i="9" s="1"/>
  <c r="K11" i="6" l="1"/>
  <c r="K10" i="6"/>
  <c r="K21" i="9"/>
  <c r="K22" i="9" s="1"/>
  <c r="G17" i="9"/>
  <c r="G6" i="8"/>
  <c r="G11" i="8"/>
  <c r="G12" i="8" l="1"/>
  <c r="L18" i="9"/>
  <c r="L11" i="6" l="1"/>
  <c r="L20" i="9"/>
  <c r="L21" i="9"/>
  <c r="L22" i="9" s="1"/>
  <c r="L10" i="6"/>
  <c r="H6" i="9"/>
  <c r="H15" i="7"/>
  <c r="H16" i="9" l="1"/>
  <c r="H13" i="7"/>
  <c r="H11" i="9"/>
  <c r="H17" i="9" l="1"/>
  <c r="H23" i="9"/>
  <c r="H6" i="8"/>
  <c r="H11" i="8"/>
  <c r="H12" i="8" l="1"/>
  <c r="I15" i="7" l="1"/>
  <c r="I6" i="9" l="1"/>
  <c r="I13" i="7"/>
  <c r="I11" i="8" s="1"/>
  <c r="I16" i="9" l="1"/>
  <c r="I11" i="9"/>
  <c r="I17" i="9" l="1"/>
  <c r="I23" i="9"/>
  <c r="I6" i="8"/>
  <c r="I12" i="8" s="1"/>
  <c r="J15" i="7"/>
  <c r="J6" i="9" l="1"/>
  <c r="J13" i="7"/>
  <c r="J16" i="9" l="1"/>
  <c r="J11" i="9"/>
  <c r="J11" i="8"/>
  <c r="J17" i="9" l="1"/>
  <c r="J23" i="9"/>
  <c r="J6" i="8"/>
  <c r="J12" i="8" s="1"/>
  <c r="K15" i="7" l="1"/>
  <c r="K6" i="9" l="1"/>
  <c r="K13" i="7"/>
  <c r="K16" i="9" l="1"/>
  <c r="K11" i="9"/>
  <c r="K11" i="8"/>
  <c r="K17" i="9" l="1"/>
  <c r="K23" i="9"/>
  <c r="L6" i="9"/>
  <c r="L15" i="7"/>
  <c r="K6" i="8" l="1"/>
  <c r="K12" i="8" s="1"/>
  <c r="L16" i="9"/>
  <c r="L13" i="7"/>
  <c r="L11" i="8" s="1"/>
  <c r="L11" i="9"/>
  <c r="L17" i="9" s="1"/>
  <c r="L23" i="9" l="1"/>
  <c r="L6" i="8"/>
  <c r="L12" i="8" l="1"/>
</calcChain>
</file>

<file path=xl/sharedStrings.xml><?xml version="1.0" encoding="utf-8"?>
<sst xmlns="http://schemas.openxmlformats.org/spreadsheetml/2006/main" count="292" uniqueCount="177">
  <si>
    <t>Parametro</t>
  </si>
  <si>
    <t>Valore</t>
  </si>
  <si>
    <t>Unità</t>
  </si>
  <si>
    <t>MACRO E FINANZIAMENTO</t>
  </si>
  <si>
    <t>€</t>
  </si>
  <si>
    <t>Durata Concessione</t>
  </si>
  <si>
    <t>anni</t>
  </si>
  <si>
    <t>Giorni Lavori CAPEX (Avvio Differito Anno 1)</t>
  </si>
  <si>
    <t>giorni</t>
  </si>
  <si>
    <t>Fattore Operatività Anno 1</t>
  </si>
  <si>
    <t>%</t>
  </si>
  <si>
    <t>Quota Debito (LTV)</t>
  </si>
  <si>
    <t>Tasso di Interesse Debito (IRS+Spread)</t>
  </si>
  <si>
    <t>IRES (Nazionale)</t>
  </si>
  <si>
    <t>IRAP (Basilicata)</t>
  </si>
  <si>
    <t>Aggiornamento ISTAT Canone</t>
  </si>
  <si>
    <t>IVA - Aliquota CAPEX e Servizi Generali</t>
  </si>
  <si>
    <t>Camper - Tariffa media a notte</t>
  </si>
  <si>
    <t>Camper - Numero Stalli</t>
  </si>
  <si>
    <t>n.</t>
  </si>
  <si>
    <t>Camper - Giorni di apertura max</t>
  </si>
  <si>
    <t>Tende - Tariffa media a notte</t>
  </si>
  <si>
    <t>Tende - Numero Piazzole</t>
  </si>
  <si>
    <t>Tende - Giorni di apertura max</t>
  </si>
  <si>
    <t>Caffetteria - Incasso Medio Giornaliero a regime</t>
  </si>
  <si>
    <t>Caffetteria - Giorni di apertura annui</t>
  </si>
  <si>
    <t>Padel - Giorni operatività annui</t>
  </si>
  <si>
    <t>Padel - Tariffa Slot Standard (07:30-18:00)</t>
  </si>
  <si>
    <t>Padel - Tariffa Slot Serale (18:00-22:30)</t>
  </si>
  <si>
    <t>Altro - Ricavi accessori annui</t>
  </si>
  <si>
    <t>Camper - Occ. Bassa Stagione (8 mesi)</t>
  </si>
  <si>
    <t>Camper - Occ. Alta Stagione (4 mesi)</t>
  </si>
  <si>
    <t>Tende - Occ. Bassa Stagione (8 mesi)</t>
  </si>
  <si>
    <t>Tende - Occ. Alta Stagione (4 mesi)</t>
  </si>
  <si>
    <t>Utenze - Costo medio mensile</t>
  </si>
  <si>
    <t>Pulizia - Costo medio mensile</t>
  </si>
  <si>
    <t>Canone Concessorio - Mensile</t>
  </si>
  <si>
    <t>Spese Generali / Assicurazioni</t>
  </si>
  <si>
    <t>DASHBOARD E SINTESI INDICATORI</t>
  </si>
  <si>
    <t>Metriche Generali</t>
  </si>
  <si>
    <t>Investimento Totale (CAPEX + IVA)</t>
  </si>
  <si>
    <t>Finanziamento Bancario (Debito)</t>
  </si>
  <si>
    <t>Canone Concessorio Medio Annuo</t>
  </si>
  <si>
    <t>Indici Finanziari e di Bancabilità</t>
  </si>
  <si>
    <t>DSCR Medio</t>
  </si>
  <si>
    <t>DSCR Minimo</t>
  </si>
  <si>
    <t>LLCR Medio</t>
  </si>
  <si>
    <t>Project IRR (TIR di Progetto)</t>
  </si>
  <si>
    <t>Equity IRR (TIR dell'Azionista)</t>
  </si>
  <si>
    <t>Ruolo / Qualifica</t>
  </si>
  <si>
    <t>Livello</t>
  </si>
  <si>
    <t>CCNL</t>
  </si>
  <si>
    <t>Codice CNEL</t>
  </si>
  <si>
    <t>Costo Annuo</t>
  </si>
  <si>
    <t>TOTALE</t>
  </si>
  <si>
    <t>Voci</t>
  </si>
  <si>
    <t>Anno 0</t>
  </si>
  <si>
    <t>Anno 1</t>
  </si>
  <si>
    <t>Anno 2</t>
  </si>
  <si>
    <t>Anno 3</t>
  </si>
  <si>
    <t>Anno 4</t>
  </si>
  <si>
    <t>Anno 5</t>
  </si>
  <si>
    <t>Anno 6</t>
  </si>
  <si>
    <t>Anno 7</t>
  </si>
  <si>
    <t>Anno 8</t>
  </si>
  <si>
    <t>Anno 9</t>
  </si>
  <si>
    <t>Anno 10</t>
  </si>
  <si>
    <t>Area Camper</t>
  </si>
  <si>
    <t>Area Tende</t>
  </si>
  <si>
    <t>Caffetteria / Bar</t>
  </si>
  <si>
    <t>Impianti Sportivi (Padel)</t>
  </si>
  <si>
    <t>Altro (Servizi accessori)</t>
  </si>
  <si>
    <t>TOTALE RICAVI OPERATIVI</t>
  </si>
  <si>
    <t>Manutenzione Verde</t>
  </si>
  <si>
    <t>Personale</t>
  </si>
  <si>
    <t>Utenze</t>
  </si>
  <si>
    <t>Pulizia e Igiene</t>
  </si>
  <si>
    <t>Manutenzione Impianti</t>
  </si>
  <si>
    <t>Canone Concessorio</t>
  </si>
  <si>
    <t>TOTALE COSTI OPERATIVI</t>
  </si>
  <si>
    <t>IVA a Debito (su Ricavi)</t>
  </si>
  <si>
    <t>IVA a Credito (su OPEX)</t>
  </si>
  <si>
    <t>IVA a Credito (su CAPEX)</t>
  </si>
  <si>
    <t>Saldo IVA Operativo di Periodo</t>
  </si>
  <si>
    <t>Credito IVA Precedente Disponibile</t>
  </si>
  <si>
    <t>Utilizzo Credito IVA</t>
  </si>
  <si>
    <t>IVA Effettivamente Versata (Outflow)</t>
  </si>
  <si>
    <t>Credito IVA Residuo a Nuovo</t>
  </si>
  <si>
    <t>Ricavi Totali</t>
  </si>
  <si>
    <t>Costi Operativi (OPEX)</t>
  </si>
  <si>
    <t>EBITDA (Margine Operativo Lordo)</t>
  </si>
  <si>
    <t>Ammortamenti</t>
  </si>
  <si>
    <t>EBIT (Risultato Operativo)</t>
  </si>
  <si>
    <t>Oneri Finanziari (Interessi)</t>
  </si>
  <si>
    <t>EBT (Risultato Ante Imposte)</t>
  </si>
  <si>
    <t>IRES (24%)</t>
  </si>
  <si>
    <t>Totale Imposte</t>
  </si>
  <si>
    <t>UTILE NETTO</t>
  </si>
  <si>
    <t>Immobilizzazioni Nette</t>
  </si>
  <si>
    <t>Cassa e Disponibilità</t>
  </si>
  <si>
    <t>TOTALE ATTIVO</t>
  </si>
  <si>
    <t>Patrimonio Netto (Equity Iniziale)</t>
  </si>
  <si>
    <t>Utili / Perdite Accumulate</t>
  </si>
  <si>
    <t>Debito Bancario Residuo</t>
  </si>
  <si>
    <t>TOTALE PASSIVO E NETTO</t>
  </si>
  <si>
    <t>Controllo Quadratura</t>
  </si>
  <si>
    <t>CAPEX (Incluso IVA)</t>
  </si>
  <si>
    <t>Erogazione Finanziamento Bancario</t>
  </si>
  <si>
    <t>Equity Versata</t>
  </si>
  <si>
    <t>Rimborso Quota Interessi</t>
  </si>
  <si>
    <t>Rimborso Quota Capitale</t>
  </si>
  <si>
    <t>Totale Servizio del Debito</t>
  </si>
  <si>
    <t>Flusso di Cassa Netto (FCFE)</t>
  </si>
  <si>
    <t>DSCR (Debt Service Coverage Ratio)</t>
  </si>
  <si>
    <t>LLCR (Loan Life Coverage Ratio)</t>
  </si>
  <si>
    <t>IVA - Aliquota Agevolata (Camper, Tende)</t>
  </si>
  <si>
    <t>Utilizzo Slot serale</t>
  </si>
  <si>
    <t>Utilizzo - Slot Giornaliero Standard</t>
  </si>
  <si>
    <t>Padel - Slot Standard</t>
  </si>
  <si>
    <t>Padel - Slot Serali</t>
  </si>
  <si>
    <t>Iva(10)</t>
  </si>
  <si>
    <t>Iva(22)</t>
  </si>
  <si>
    <t>Tot IVA</t>
  </si>
  <si>
    <t>Tot Ricavi IVA incl</t>
  </si>
  <si>
    <t>Variazione Indice FOI su anno prec (senza tabacchi) Dic 2025</t>
  </si>
  <si>
    <t>Oneri diversi di gestione</t>
  </si>
  <si>
    <t>Materie Prime</t>
  </si>
  <si>
    <t>Costo Materie Prime</t>
  </si>
  <si>
    <t>Ricavi medi annui</t>
  </si>
  <si>
    <t>Costi medi annui</t>
  </si>
  <si>
    <t>Utile netto medio annuo</t>
  </si>
  <si>
    <t>FCFE medio</t>
  </si>
  <si>
    <t>Valore Concessione, IVA esclusa (Ricavi Totali 10y)</t>
  </si>
  <si>
    <t>Totale</t>
  </si>
  <si>
    <t>Impegno</t>
  </si>
  <si>
    <t>N</t>
  </si>
  <si>
    <t>Mensilità</t>
  </si>
  <si>
    <t>Ricavi</t>
  </si>
  <si>
    <t>Perdite fiscali a nuovo</t>
  </si>
  <si>
    <t>Premio per il rischio azionario</t>
  </si>
  <si>
    <t>Beta unlevered</t>
  </si>
  <si>
    <t>Ke</t>
  </si>
  <si>
    <t>Kd netto imposte</t>
  </si>
  <si>
    <t>WACC</t>
  </si>
  <si>
    <t>VAN Azionista</t>
  </si>
  <si>
    <t>Credito IVA</t>
  </si>
  <si>
    <t>Riserva per imprevisti</t>
  </si>
  <si>
    <t>VAN Cumulato Attualizzato Azionista</t>
  </si>
  <si>
    <t>STATO PATRIMONIALE</t>
  </si>
  <si>
    <t>FLUSSI DI CASSA</t>
  </si>
  <si>
    <t>BTP 10 anni al 4,4% a settembre 2026, premio per il rischio di Damodaran di gennaio 2026, beta del settore Recreation Europa.</t>
  </si>
  <si>
    <t>CAPEX Totale (Investimento+riserva imprevisti 20.000 €)</t>
  </si>
  <si>
    <t>CFADS (Flusso Cassa Operativo da anno 1)</t>
  </si>
  <si>
    <t>Project Free Cash Flow (Unlevered) - Progetto</t>
  </si>
  <si>
    <t>Beta relevered</t>
  </si>
  <si>
    <t>Risk free (BTP 10 anni)</t>
  </si>
  <si>
    <t>INPUT FINANZIARI</t>
  </si>
  <si>
    <t>COSTI</t>
  </si>
  <si>
    <t xml:space="preserve">RICAVI </t>
  </si>
  <si>
    <t>COSTO MANODOPERA</t>
  </si>
  <si>
    <t>CONTO ECONOMICO</t>
  </si>
  <si>
    <t>IVA</t>
  </si>
  <si>
    <t xml:space="preserve"> Costi</t>
  </si>
  <si>
    <t>Prospetto IVA e Tasse</t>
  </si>
  <si>
    <t>LLCR Minimo</t>
  </si>
  <si>
    <t>Flusso cumulato di Progetto</t>
  </si>
  <si>
    <t>Flusso attualizzato di Progetto</t>
  </si>
  <si>
    <t>Flusso cumulato attualizzato di progetto</t>
  </si>
  <si>
    <t>Flusso cumulato dell'azionista</t>
  </si>
  <si>
    <t>DPBP Progetto</t>
  </si>
  <si>
    <t>PBP Progetto</t>
  </si>
  <si>
    <t>PBP Azionista</t>
  </si>
  <si>
    <t>DPBP Azionista</t>
  </si>
  <si>
    <t>Costo Manutenzione Verde annuo</t>
  </si>
  <si>
    <t>Manutenzioni Impianti annuo</t>
  </si>
  <si>
    <t>COSTO ORARIO DEL LAVORO PER I DIPENDENTI DA AZIENDE DEI SETTORI PUBBLICI ESERCIZI, RISTORAZIONE COLLETTIVA E COMMERCIALE E TURISMO SETTEMBRE 2026</t>
  </si>
  <si>
    <t>VAN Progetto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</si>
</sst>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\ \€"/>
    <numFmt numFmtId="165" formatCode="0.00\x"/>
    <numFmt numFmtId="166" formatCode="0.0\ &quot;anni&quot;"/>
    <numFmt numFmtId="167" formatCode="0\ &quot;anni&quot;"/>
  </numFmts>
  <fonts count="11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b/>
      <sz val="11"/>
      <name val="Arial"/>
      <family val="2"/>
    </font>
    <font>
      <b/>
      <sz val="14"/>
      <color rgb="FFFFFFFF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8EA9DB"/>
        <bgColor rgb="FF8EA9DB"/>
      </patternFill>
    </fill>
    <fill>
      <patternFill patternType="solid">
        <fgColor rgb="FFD9E1F2"/>
        <bgColor rgb="FFD9E1F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8EA9DB"/>
        <bgColor rgb="FFD9E1F2"/>
      </patternFill>
    </fill>
    <fill>
      <patternFill patternType="solid">
        <fgColor rgb="FF8EA9D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EA9DB"/>
        <bgColor rgb="FF1F4E78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71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0" fillId="0" borderId="1" xfId="0" applyBorder="1"/>
    <xf numFmtId="164" fontId="0" fillId="0" borderId="1" xfId="0" applyNumberFormat="1" applyBorder="1"/>
    <xf numFmtId="0" fontId="1" fillId="2" borderId="0" xfId="0" applyFont="1" applyFill="1"/>
    <xf numFmtId="0" fontId="2" fillId="0" borderId="1" xfId="0" applyFont="1" applyBorder="1"/>
    <xf numFmtId="164" fontId="2" fillId="0" borderId="1" xfId="0" applyNumberFormat="1" applyFont="1" applyBorder="1"/>
    <xf numFmtId="0" fontId="2" fillId="4" borderId="1" xfId="0" applyFont="1" applyFill="1" applyBorder="1"/>
    <xf numFmtId="164" fontId="2" fillId="4" borderId="1" xfId="0" applyNumberFormat="1" applyFont="1" applyFill="1" applyBorder="1"/>
    <xf numFmtId="164" fontId="2" fillId="3" borderId="1" xfId="0" applyNumberFormat="1" applyFont="1" applyFill="1" applyBorder="1"/>
    <xf numFmtId="165" fontId="0" fillId="0" borderId="1" xfId="0" applyNumberFormat="1" applyBorder="1"/>
    <xf numFmtId="44" fontId="0" fillId="0" borderId="0" xfId="0" applyNumberFormat="1"/>
    <xf numFmtId="0" fontId="5" fillId="0" borderId="0" xfId="0" applyFont="1"/>
    <xf numFmtId="44" fontId="6" fillId="0" borderId="0" xfId="0" applyNumberFormat="1" applyFont="1"/>
    <xf numFmtId="44" fontId="5" fillId="0" borderId="0" xfId="0" applyNumberFormat="1" applyFont="1"/>
    <xf numFmtId="164" fontId="0" fillId="0" borderId="0" xfId="0" applyNumberFormat="1"/>
    <xf numFmtId="10" fontId="0" fillId="0" borderId="0" xfId="1" applyNumberFormat="1" applyFont="1"/>
    <xf numFmtId="0" fontId="1" fillId="2" borderId="2" xfId="0" applyFont="1" applyFill="1" applyBorder="1"/>
    <xf numFmtId="0" fontId="1" fillId="2" borderId="3" xfId="0" applyFont="1" applyFill="1" applyBorder="1"/>
    <xf numFmtId="0" fontId="7" fillId="0" borderId="1" xfId="0" applyFont="1" applyBorder="1"/>
    <xf numFmtId="164" fontId="7" fillId="0" borderId="1" xfId="0" applyNumberFormat="1" applyFont="1" applyBorder="1"/>
    <xf numFmtId="0" fontId="6" fillId="0" borderId="0" xfId="0" applyFont="1" applyAlignment="1">
      <alignment horizontal="right"/>
    </xf>
    <xf numFmtId="9" fontId="0" fillId="0" borderId="1" xfId="0" applyNumberFormat="1" applyBorder="1"/>
    <xf numFmtId="1" fontId="0" fillId="0" borderId="1" xfId="0" applyNumberFormat="1" applyBorder="1"/>
    <xf numFmtId="164" fontId="0" fillId="5" borderId="0" xfId="0" applyNumberFormat="1" applyFill="1"/>
    <xf numFmtId="164" fontId="0" fillId="5" borderId="1" xfId="0" applyNumberFormat="1" applyFill="1" applyBorder="1"/>
    <xf numFmtId="10" fontId="0" fillId="0" borderId="0" xfId="1" applyNumberFormat="1" applyFont="1" applyFill="1" applyBorder="1"/>
    <xf numFmtId="44" fontId="0" fillId="0" borderId="0" xfId="2" applyFont="1"/>
    <xf numFmtId="0" fontId="0" fillId="6" borderId="0" xfId="0" applyFill="1"/>
    <xf numFmtId="164" fontId="0" fillId="6" borderId="0" xfId="0" applyNumberFormat="1" applyFill="1"/>
    <xf numFmtId="0" fontId="10" fillId="0" borderId="0" xfId="0" applyFont="1"/>
    <xf numFmtId="10" fontId="10" fillId="7" borderId="0" xfId="0" applyNumberFormat="1" applyFont="1" applyFill="1"/>
    <xf numFmtId="164" fontId="10" fillId="7" borderId="1" xfId="0" applyNumberFormat="1" applyFont="1" applyFill="1" applyBorder="1"/>
    <xf numFmtId="3" fontId="0" fillId="0" borderId="0" xfId="0" applyNumberFormat="1"/>
    <xf numFmtId="10" fontId="0" fillId="0" borderId="0" xfId="0" applyNumberFormat="1"/>
    <xf numFmtId="9" fontId="0" fillId="0" borderId="0" xfId="1" applyFont="1" applyBorder="1"/>
    <xf numFmtId="2" fontId="0" fillId="0" borderId="0" xfId="0" applyNumberFormat="1"/>
    <xf numFmtId="164" fontId="2" fillId="8" borderId="1" xfId="0" applyNumberFormat="1" applyFont="1" applyFill="1" applyBorder="1"/>
    <xf numFmtId="0" fontId="2" fillId="9" borderId="1" xfId="0" applyFont="1" applyFill="1" applyBorder="1"/>
    <xf numFmtId="164" fontId="2" fillId="9" borderId="1" xfId="0" applyNumberFormat="1" applyFont="1" applyFill="1" applyBorder="1"/>
    <xf numFmtId="0" fontId="2" fillId="8" borderId="1" xfId="0" applyFont="1" applyFill="1" applyBorder="1"/>
    <xf numFmtId="0" fontId="0" fillId="9" borderId="1" xfId="0" applyFill="1" applyBorder="1"/>
    <xf numFmtId="164" fontId="0" fillId="9" borderId="1" xfId="0" applyNumberFormat="1" applyFill="1" applyBorder="1"/>
    <xf numFmtId="0" fontId="9" fillId="0" borderId="0" xfId="0" applyFont="1"/>
    <xf numFmtId="0" fontId="9" fillId="10" borderId="0" xfId="0" applyFont="1" applyFill="1"/>
    <xf numFmtId="0" fontId="2" fillId="0" borderId="0" xfId="0" applyFont="1"/>
    <xf numFmtId="164" fontId="2" fillId="0" borderId="0" xfId="0" applyNumberFormat="1" applyFont="1"/>
    <xf numFmtId="164" fontId="0" fillId="9" borderId="0" xfId="0" applyNumberFormat="1" applyFill="1"/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44" fontId="0" fillId="0" borderId="0" xfId="2" applyFont="1" applyBorder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0" fontId="0" fillId="0" borderId="0" xfId="0" applyNumberFormat="1" applyAlignment="1">
      <alignment horizontal="right" vertical="center"/>
    </xf>
    <xf numFmtId="44" fontId="0" fillId="0" borderId="0" xfId="2" applyFont="1" applyBorder="1"/>
    <xf numFmtId="0" fontId="4" fillId="0" borderId="0" xfId="0" applyFont="1"/>
    <xf numFmtId="10" fontId="4" fillId="0" borderId="0" xfId="0" applyNumberFormat="1" applyFont="1" applyAlignment="1">
      <alignment horizontal="right" vertical="center"/>
    </xf>
    <xf numFmtId="4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3" fillId="2" borderId="0" xfId="0" applyFont="1" applyFill="1" applyAlignment="1">
      <alignment horizontal="center" vertical="center"/>
    </xf>
    <xf numFmtId="0" fontId="0" fillId="0" borderId="0" xfId="0"/>
    <xf numFmtId="0" fontId="2" fillId="3" borderId="0" xfId="0" applyFont="1" applyFill="1"/>
    <xf numFmtId="0" fontId="0" fillId="0" borderId="0" xfId="0" applyAlignment="1">
      <alignment horizontal="center"/>
    </xf>
    <xf numFmtId="0" fontId="3" fillId="11" borderId="0" xfId="0" applyFont="1" applyFill="1" applyAlignment="1">
      <alignment horizontal="center" vertical="center"/>
    </xf>
    <xf numFmtId="0" fontId="2" fillId="9" borderId="4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Normale" xfId="0" builtinId="0"/>
    <cellStyle name="Percentuale" xfId="1" builtinId="5"/>
    <cellStyle name="Valuta" xfId="2" builtinId="4"/>
  </cellStyles>
  <dxfs count="0"/>
  <tableStyles count="0" defaultTableStyle="TableStyleMedium9" defaultPivotStyle="PivotStyleLight16"/>
  <colors>
    <mruColors>
      <color rgb="FF8EA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L28"/>
  <sheetViews>
    <sheetView showGridLines="0" view="pageBreakPreview" zoomScale="110" zoomScaleNormal="100" zoomScaleSheetLayoutView="110" workbookViewId="0">
      <selection activeCell="F22" sqref="F22"/>
    </sheetView>
  </sheetViews>
  <sheetFormatPr defaultRowHeight="15" x14ac:dyDescent="0.25"/>
  <cols>
    <col min="1" max="1" width="45" customWidth="1"/>
    <col min="2" max="2" width="20" customWidth="1"/>
    <col min="3" max="3" width="3" customWidth="1"/>
  </cols>
  <sheetData>
    <row r="1" spans="1:12" x14ac:dyDescent="0.25"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ht="18" x14ac:dyDescent="0.25">
      <c r="A2" s="60" t="s">
        <v>38</v>
      </c>
      <c r="B2" s="61"/>
      <c r="C2" s="61"/>
    </row>
    <row r="3" spans="1:12" x14ac:dyDescent="0.25">
      <c r="A3" s="62" t="s">
        <v>39</v>
      </c>
      <c r="B3" s="61"/>
      <c r="C3" s="61"/>
    </row>
    <row r="4" spans="1:12" x14ac:dyDescent="0.25">
      <c r="A4" t="s">
        <v>5</v>
      </c>
      <c r="B4" s="59"/>
    </row>
    <row r="5" spans="1:12" x14ac:dyDescent="0.25">
      <c r="A5" t="s">
        <v>40</v>
      </c>
      <c r="B5" s="50"/>
    </row>
    <row r="6" spans="1:12" x14ac:dyDescent="0.25">
      <c r="A6" t="s">
        <v>41</v>
      </c>
      <c r="B6" s="50"/>
    </row>
    <row r="7" spans="1:12" x14ac:dyDescent="0.25">
      <c r="A7" t="s">
        <v>132</v>
      </c>
      <c r="B7" s="50"/>
    </row>
    <row r="8" spans="1:12" x14ac:dyDescent="0.25">
      <c r="A8" t="s">
        <v>42</v>
      </c>
      <c r="B8" s="50"/>
    </row>
    <row r="9" spans="1:12" x14ac:dyDescent="0.25">
      <c r="A9" t="s">
        <v>129</v>
      </c>
      <c r="B9" s="50"/>
    </row>
    <row r="10" spans="1:12" x14ac:dyDescent="0.25">
      <c r="A10" t="s">
        <v>128</v>
      </c>
      <c r="B10" s="50"/>
    </row>
    <row r="11" spans="1:12" x14ac:dyDescent="0.25">
      <c r="A11" t="s">
        <v>130</v>
      </c>
      <c r="B11" s="50"/>
    </row>
    <row r="12" spans="1:12" x14ac:dyDescent="0.25">
      <c r="A12" t="s">
        <v>131</v>
      </c>
      <c r="B12" s="50"/>
    </row>
    <row r="13" spans="1:12" x14ac:dyDescent="0.25">
      <c r="B13" s="49"/>
    </row>
    <row r="14" spans="1:12" x14ac:dyDescent="0.25">
      <c r="A14" s="62" t="s">
        <v>43</v>
      </c>
      <c r="B14" s="61"/>
      <c r="C14" s="61"/>
    </row>
    <row r="15" spans="1:12" x14ac:dyDescent="0.25">
      <c r="A15" t="s">
        <v>176</v>
      </c>
      <c r="B15" s="51"/>
    </row>
    <row r="16" spans="1:12" x14ac:dyDescent="0.25">
      <c r="A16" t="s">
        <v>47</v>
      </c>
      <c r="B16" s="53"/>
    </row>
    <row r="17" spans="1:3" x14ac:dyDescent="0.25">
      <c r="A17" t="s">
        <v>170</v>
      </c>
      <c r="B17" s="58"/>
    </row>
    <row r="18" spans="1:3" x14ac:dyDescent="0.25">
      <c r="A18" t="s">
        <v>169</v>
      </c>
      <c r="B18" s="58"/>
    </row>
    <row r="19" spans="1:3" x14ac:dyDescent="0.25">
      <c r="A19" t="s">
        <v>44</v>
      </c>
      <c r="B19" s="52"/>
    </row>
    <row r="20" spans="1:3" x14ac:dyDescent="0.25">
      <c r="A20" t="s">
        <v>45</v>
      </c>
      <c r="B20" s="52"/>
    </row>
    <row r="21" spans="1:3" x14ac:dyDescent="0.25">
      <c r="A21" t="s">
        <v>46</v>
      </c>
      <c r="B21" s="52"/>
    </row>
    <row r="22" spans="1:3" x14ac:dyDescent="0.25">
      <c r="A22" t="s">
        <v>164</v>
      </c>
      <c r="B22" s="52"/>
    </row>
    <row r="23" spans="1:3" x14ac:dyDescent="0.25">
      <c r="A23" t="s">
        <v>144</v>
      </c>
      <c r="B23" s="54"/>
    </row>
    <row r="24" spans="1:3" x14ac:dyDescent="0.25">
      <c r="A24" t="s">
        <v>48</v>
      </c>
      <c r="B24" s="53"/>
    </row>
    <row r="25" spans="1:3" x14ac:dyDescent="0.25">
      <c r="A25" t="s">
        <v>171</v>
      </c>
      <c r="B25" s="58"/>
    </row>
    <row r="26" spans="1:3" x14ac:dyDescent="0.25">
      <c r="A26" t="s">
        <v>172</v>
      </c>
      <c r="B26" s="58"/>
    </row>
    <row r="27" spans="1:3" x14ac:dyDescent="0.25">
      <c r="A27" s="55" t="s">
        <v>143</v>
      </c>
      <c r="B27" s="56"/>
      <c r="C27" s="55"/>
    </row>
    <row r="28" spans="1:3" x14ac:dyDescent="0.25">
      <c r="A28" s="55" t="s">
        <v>141</v>
      </c>
      <c r="B28" s="56"/>
      <c r="C28" s="55"/>
    </row>
  </sheetData>
  <mergeCells count="4">
    <mergeCell ref="A2:C2"/>
    <mergeCell ref="A3:C3"/>
    <mergeCell ref="A14:C14"/>
    <mergeCell ref="B1:L1"/>
  </mergeCell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</sheetPr>
  <dimension ref="A1:Q57"/>
  <sheetViews>
    <sheetView showGridLines="0" topLeftCell="A35" zoomScaleNormal="100" zoomScaleSheetLayoutView="120" workbookViewId="0">
      <selection activeCell="H58" sqref="H58"/>
    </sheetView>
  </sheetViews>
  <sheetFormatPr defaultRowHeight="15" x14ac:dyDescent="0.25"/>
  <cols>
    <col min="1" max="1" width="48" customWidth="1"/>
    <col min="2" max="2" width="20" customWidth="1"/>
    <col min="3" max="3" width="3" customWidth="1"/>
  </cols>
  <sheetData>
    <row r="1" spans="1:3" x14ac:dyDescent="0.25">
      <c r="A1" s="19" t="s">
        <v>0</v>
      </c>
      <c r="B1" s="19" t="s">
        <v>1</v>
      </c>
      <c r="C1" s="19" t="s">
        <v>2</v>
      </c>
    </row>
    <row r="2" spans="1:3" x14ac:dyDescent="0.25">
      <c r="A2" s="62" t="s">
        <v>3</v>
      </c>
      <c r="B2" s="61"/>
      <c r="C2" s="61"/>
    </row>
    <row r="3" spans="1:3" x14ac:dyDescent="0.25">
      <c r="A3" t="s">
        <v>151</v>
      </c>
      <c r="B3" s="16"/>
      <c r="C3" t="s">
        <v>4</v>
      </c>
    </row>
    <row r="4" spans="1:3" x14ac:dyDescent="0.25">
      <c r="A4" t="s">
        <v>5</v>
      </c>
      <c r="B4" s="34"/>
      <c r="C4" t="s">
        <v>6</v>
      </c>
    </row>
    <row r="5" spans="1:3" x14ac:dyDescent="0.25">
      <c r="A5" t="s">
        <v>7</v>
      </c>
      <c r="B5" s="34"/>
      <c r="C5" t="s">
        <v>8</v>
      </c>
    </row>
    <row r="6" spans="1:3" x14ac:dyDescent="0.25">
      <c r="A6" t="s">
        <v>9</v>
      </c>
      <c r="B6" s="35"/>
      <c r="C6" t="s">
        <v>10</v>
      </c>
    </row>
    <row r="7" spans="1:3" x14ac:dyDescent="0.25">
      <c r="A7" t="s">
        <v>11</v>
      </c>
      <c r="B7" s="35"/>
      <c r="C7" t="s">
        <v>10</v>
      </c>
    </row>
    <row r="8" spans="1:3" x14ac:dyDescent="0.25">
      <c r="A8" t="s">
        <v>12</v>
      </c>
      <c r="B8" s="35"/>
      <c r="C8" t="s">
        <v>10</v>
      </c>
    </row>
    <row r="9" spans="1:3" x14ac:dyDescent="0.25">
      <c r="A9" t="s">
        <v>13</v>
      </c>
      <c r="B9" s="35"/>
      <c r="C9" t="s">
        <v>10</v>
      </c>
    </row>
    <row r="10" spans="1:3" x14ac:dyDescent="0.25">
      <c r="A10" t="s">
        <v>14</v>
      </c>
      <c r="B10" s="35"/>
      <c r="C10" t="s">
        <v>10</v>
      </c>
    </row>
    <row r="11" spans="1:3" x14ac:dyDescent="0.25">
      <c r="A11" t="s">
        <v>124</v>
      </c>
      <c r="B11" s="35"/>
      <c r="C11" t="s">
        <v>10</v>
      </c>
    </row>
    <row r="12" spans="1:3" x14ac:dyDescent="0.25">
      <c r="A12" t="s">
        <v>15</v>
      </c>
      <c r="B12" s="35"/>
      <c r="C12" t="s">
        <v>10</v>
      </c>
    </row>
    <row r="13" spans="1:3" x14ac:dyDescent="0.25">
      <c r="A13" t="s">
        <v>16</v>
      </c>
      <c r="B13" s="35"/>
      <c r="C13" t="s">
        <v>10</v>
      </c>
    </row>
    <row r="14" spans="1:3" x14ac:dyDescent="0.25">
      <c r="A14" t="s">
        <v>115</v>
      </c>
      <c r="B14" s="35"/>
      <c r="C14" t="s">
        <v>10</v>
      </c>
    </row>
    <row r="15" spans="1:3" x14ac:dyDescent="0.25">
      <c r="B15" s="34"/>
    </row>
    <row r="16" spans="1:3" x14ac:dyDescent="0.25">
      <c r="A16" s="62" t="s">
        <v>158</v>
      </c>
      <c r="B16" s="61"/>
      <c r="C16" s="61"/>
    </row>
    <row r="17" spans="1:17" x14ac:dyDescent="0.25">
      <c r="A17" t="s">
        <v>17</v>
      </c>
      <c r="B17" s="16"/>
      <c r="C17" t="s">
        <v>4</v>
      </c>
    </row>
    <row r="18" spans="1:17" x14ac:dyDescent="0.25">
      <c r="A18" t="s">
        <v>18</v>
      </c>
      <c r="B18" s="34"/>
      <c r="C18" t="s">
        <v>19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</row>
    <row r="19" spans="1:17" x14ac:dyDescent="0.25">
      <c r="A19" t="s">
        <v>20</v>
      </c>
      <c r="B19" s="34"/>
      <c r="C19" t="s">
        <v>8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</row>
    <row r="20" spans="1:17" x14ac:dyDescent="0.25">
      <c r="A20" t="s">
        <v>21</v>
      </c>
      <c r="B20" s="16"/>
      <c r="C20" t="s">
        <v>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</row>
    <row r="21" spans="1:17" x14ac:dyDescent="0.25">
      <c r="A21" t="s">
        <v>22</v>
      </c>
      <c r="B21" s="34"/>
      <c r="C21" t="s">
        <v>19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</row>
    <row r="22" spans="1:17" x14ac:dyDescent="0.25">
      <c r="A22" t="s">
        <v>23</v>
      </c>
      <c r="B22" s="34"/>
      <c r="C22" t="s">
        <v>8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</row>
    <row r="23" spans="1:17" x14ac:dyDescent="0.25">
      <c r="A23" t="s">
        <v>24</v>
      </c>
      <c r="B23" s="16"/>
      <c r="C23" t="s">
        <v>4</v>
      </c>
      <c r="D23" s="45">
        <v>120</v>
      </c>
      <c r="E23" s="45">
        <v>3</v>
      </c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</row>
    <row r="24" spans="1:17" x14ac:dyDescent="0.25">
      <c r="A24" t="s">
        <v>25</v>
      </c>
      <c r="B24" s="34"/>
      <c r="C24" t="s">
        <v>8</v>
      </c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</row>
    <row r="25" spans="1:17" x14ac:dyDescent="0.25">
      <c r="A25" t="s">
        <v>118</v>
      </c>
      <c r="B25" s="34"/>
      <c r="C25" t="s">
        <v>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</row>
    <row r="26" spans="1:17" x14ac:dyDescent="0.25">
      <c r="A26" t="s">
        <v>119</v>
      </c>
      <c r="B26" s="3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</row>
    <row r="27" spans="1:17" x14ac:dyDescent="0.25">
      <c r="A27" t="s">
        <v>26</v>
      </c>
      <c r="B27" s="34"/>
      <c r="C27" t="s">
        <v>8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</row>
    <row r="28" spans="1:17" x14ac:dyDescent="0.25">
      <c r="A28" t="s">
        <v>27</v>
      </c>
      <c r="B28" s="16"/>
      <c r="C28" t="s">
        <v>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</row>
    <row r="29" spans="1:17" x14ac:dyDescent="0.25">
      <c r="A29" t="s">
        <v>28</v>
      </c>
      <c r="B29" s="16"/>
      <c r="C29" t="s">
        <v>4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</row>
    <row r="30" spans="1:17" x14ac:dyDescent="0.25">
      <c r="A30" t="s">
        <v>117</v>
      </c>
      <c r="B30" s="36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</row>
    <row r="31" spans="1:17" x14ac:dyDescent="0.25">
      <c r="A31" t="s">
        <v>116</v>
      </c>
      <c r="B31" s="36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</row>
    <row r="32" spans="1:17" x14ac:dyDescent="0.25">
      <c r="A32" t="s">
        <v>29</v>
      </c>
      <c r="B32" s="16"/>
      <c r="C32" t="s">
        <v>4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</row>
    <row r="33" spans="1:17" x14ac:dyDescent="0.25">
      <c r="A33" t="s">
        <v>30</v>
      </c>
      <c r="B33" s="35"/>
      <c r="C33" t="s">
        <v>10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</row>
    <row r="34" spans="1:17" x14ac:dyDescent="0.25">
      <c r="A34" t="s">
        <v>31</v>
      </c>
      <c r="B34" s="35"/>
      <c r="C34" t="s">
        <v>10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</row>
    <row r="35" spans="1:17" x14ac:dyDescent="0.25">
      <c r="A35" t="s">
        <v>32</v>
      </c>
      <c r="B35" s="35"/>
      <c r="C35" t="s">
        <v>10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</row>
    <row r="36" spans="1:17" x14ac:dyDescent="0.25">
      <c r="A36" t="s">
        <v>33</v>
      </c>
      <c r="B36" s="35"/>
      <c r="C36" t="s">
        <v>10</v>
      </c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</row>
    <row r="37" spans="1:17" x14ac:dyDescent="0.25">
      <c r="B37" s="3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</row>
    <row r="38" spans="1:17" x14ac:dyDescent="0.25">
      <c r="A38" s="62" t="s">
        <v>157</v>
      </c>
      <c r="B38" s="61"/>
      <c r="C38" s="61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</row>
    <row r="39" spans="1:17" x14ac:dyDescent="0.25">
      <c r="A39" t="s">
        <v>173</v>
      </c>
      <c r="B39" s="16"/>
      <c r="C39" t="s">
        <v>4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</row>
    <row r="40" spans="1:17" x14ac:dyDescent="0.25">
      <c r="A40" t="s">
        <v>127</v>
      </c>
      <c r="B40" s="36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</row>
    <row r="41" spans="1:17" x14ac:dyDescent="0.25">
      <c r="A41" t="s">
        <v>34</v>
      </c>
      <c r="B41" s="16"/>
      <c r="C41" t="s">
        <v>4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</row>
    <row r="42" spans="1:17" x14ac:dyDescent="0.25">
      <c r="A42" t="s">
        <v>35</v>
      </c>
      <c r="B42" s="16"/>
      <c r="C42" t="s">
        <v>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</row>
    <row r="43" spans="1:17" x14ac:dyDescent="0.25">
      <c r="A43" t="s">
        <v>174</v>
      </c>
      <c r="B43" s="16"/>
      <c r="C43" t="s">
        <v>4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</row>
    <row r="44" spans="1:17" x14ac:dyDescent="0.25">
      <c r="A44" t="s">
        <v>36</v>
      </c>
      <c r="B44" s="16"/>
      <c r="C44" t="s">
        <v>4</v>
      </c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</row>
    <row r="45" spans="1:17" x14ac:dyDescent="0.25">
      <c r="A45" t="s">
        <v>37</v>
      </c>
      <c r="B45" s="16"/>
      <c r="C45" t="s">
        <v>4</v>
      </c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</row>
    <row r="46" spans="1:17" x14ac:dyDescent="0.25">
      <c r="A46" t="s">
        <v>125</v>
      </c>
      <c r="B46" s="16"/>
      <c r="C46" t="s">
        <v>4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</row>
    <row r="47" spans="1:17" x14ac:dyDescent="0.25">
      <c r="B47" s="16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</row>
    <row r="48" spans="1:17" x14ac:dyDescent="0.25">
      <c r="A48" s="62" t="s">
        <v>156</v>
      </c>
      <c r="B48" s="61"/>
      <c r="C48" s="61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</row>
    <row r="49" spans="1:17" x14ac:dyDescent="0.25">
      <c r="A49" t="s">
        <v>155</v>
      </c>
      <c r="B49" s="27"/>
      <c r="C49" t="s">
        <v>10</v>
      </c>
      <c r="D49" s="45" t="s">
        <v>150</v>
      </c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</row>
    <row r="50" spans="1:17" x14ac:dyDescent="0.25">
      <c r="A50" t="s">
        <v>139</v>
      </c>
      <c r="B50" s="27"/>
      <c r="C50" t="s">
        <v>10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</row>
    <row r="51" spans="1:17" x14ac:dyDescent="0.25">
      <c r="A51" t="s">
        <v>140</v>
      </c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</row>
    <row r="52" spans="1:17" x14ac:dyDescent="0.25">
      <c r="A52" t="s">
        <v>154</v>
      </c>
      <c r="B52" s="37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</row>
    <row r="53" spans="1:17" x14ac:dyDescent="0.25">
      <c r="A53" t="s">
        <v>141</v>
      </c>
      <c r="B53" s="35"/>
      <c r="C53" t="s">
        <v>10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</row>
    <row r="54" spans="1:17" x14ac:dyDescent="0.25">
      <c r="A54" t="s">
        <v>142</v>
      </c>
      <c r="B54" s="35"/>
      <c r="C54" t="s">
        <v>10</v>
      </c>
    </row>
    <row r="55" spans="1:17" x14ac:dyDescent="0.25">
      <c r="A55" t="s">
        <v>143</v>
      </c>
      <c r="B55" s="35"/>
      <c r="C55" t="s">
        <v>10</v>
      </c>
    </row>
    <row r="57" spans="1:17" x14ac:dyDescent="0.25">
      <c r="A57" t="s">
        <v>146</v>
      </c>
      <c r="B57" s="28"/>
      <c r="C57" t="s">
        <v>4</v>
      </c>
    </row>
  </sheetData>
  <mergeCells count="4">
    <mergeCell ref="A16:C16"/>
    <mergeCell ref="A2:C2"/>
    <mergeCell ref="A38:C38"/>
    <mergeCell ref="A48:C48"/>
  </mergeCells>
  <pageMargins left="0.75" right="0.75" top="1" bottom="1" header="0.5" footer="0.5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3" tint="0.79998168889431442"/>
    <pageSetUpPr fitToPage="1"/>
  </sheetPr>
  <dimension ref="A1:L12"/>
  <sheetViews>
    <sheetView showGridLines="0" zoomScaleNormal="100" zoomScaleSheetLayoutView="100" workbookViewId="0">
      <selection activeCell="H24" sqref="H24"/>
    </sheetView>
  </sheetViews>
  <sheetFormatPr defaultRowHeight="15" x14ac:dyDescent="0.25"/>
  <cols>
    <col min="1" max="1" width="40" customWidth="1"/>
    <col min="2" max="2" width="13.140625" bestFit="1" customWidth="1"/>
    <col min="3" max="3" width="15.7109375" customWidth="1"/>
    <col min="4" max="12" width="16.85546875" customWidth="1"/>
  </cols>
  <sheetData>
    <row r="1" spans="1:12" ht="18" x14ac:dyDescent="0.25">
      <c r="A1" s="64" t="s">
        <v>148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x14ac:dyDescent="0.25">
      <c r="A2" s="5" t="s">
        <v>55</v>
      </c>
      <c r="B2" s="5" t="s">
        <v>56</v>
      </c>
      <c r="C2" s="5" t="s">
        <v>57</v>
      </c>
      <c r="D2" s="5" t="s">
        <v>58</v>
      </c>
      <c r="E2" s="5" t="s">
        <v>59</v>
      </c>
      <c r="F2" s="5" t="s">
        <v>60</v>
      </c>
      <c r="G2" s="5" t="s">
        <v>61</v>
      </c>
      <c r="H2" s="5" t="s">
        <v>62</v>
      </c>
      <c r="I2" s="5" t="s">
        <v>63</v>
      </c>
      <c r="J2" s="5" t="s">
        <v>64</v>
      </c>
      <c r="K2" s="5" t="s">
        <v>65</v>
      </c>
      <c r="L2" s="5" t="s">
        <v>66</v>
      </c>
    </row>
    <row r="3" spans="1:12" x14ac:dyDescent="0.25">
      <c r="A3" s="3" t="s">
        <v>98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3" t="s">
        <v>145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5">
      <c r="A5" s="3" t="s">
        <v>99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25">
      <c r="A6" s="2" t="s">
        <v>100</v>
      </c>
      <c r="B6" s="38">
        <f>B3+B5+B4</f>
        <v>0</v>
      </c>
      <c r="C6" s="38">
        <f t="shared" ref="C6:L6" si="0">C3+C5+C4</f>
        <v>0</v>
      </c>
      <c r="D6" s="38">
        <f t="shared" si="0"/>
        <v>0</v>
      </c>
      <c r="E6" s="38">
        <f t="shared" si="0"/>
        <v>0</v>
      </c>
      <c r="F6" s="38">
        <f t="shared" si="0"/>
        <v>0</v>
      </c>
      <c r="G6" s="38">
        <f t="shared" si="0"/>
        <v>0</v>
      </c>
      <c r="H6" s="38">
        <f t="shared" si="0"/>
        <v>0</v>
      </c>
      <c r="I6" s="38">
        <f t="shared" si="0"/>
        <v>0</v>
      </c>
      <c r="J6" s="38">
        <f t="shared" si="0"/>
        <v>0</v>
      </c>
      <c r="K6" s="38">
        <f t="shared" si="0"/>
        <v>0</v>
      </c>
      <c r="L6" s="38">
        <f t="shared" si="0"/>
        <v>0</v>
      </c>
    </row>
    <row r="8" spans="1:12" x14ac:dyDescent="0.25">
      <c r="A8" s="3" t="s">
        <v>101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25">
      <c r="A9" s="3" t="s">
        <v>102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25">
      <c r="A10" s="3" t="s">
        <v>103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25">
      <c r="A11" s="2" t="s">
        <v>104</v>
      </c>
      <c r="B11" s="38">
        <f t="shared" ref="B11:L11" si="1">B8+B9+B10</f>
        <v>0</v>
      </c>
      <c r="C11" s="38">
        <f t="shared" si="1"/>
        <v>0</v>
      </c>
      <c r="D11" s="38">
        <f t="shared" si="1"/>
        <v>0</v>
      </c>
      <c r="E11" s="38">
        <f t="shared" si="1"/>
        <v>0</v>
      </c>
      <c r="F11" s="38">
        <f t="shared" si="1"/>
        <v>0</v>
      </c>
      <c r="G11" s="38">
        <f t="shared" si="1"/>
        <v>0</v>
      </c>
      <c r="H11" s="38">
        <f t="shared" si="1"/>
        <v>0</v>
      </c>
      <c r="I11" s="38">
        <f t="shared" si="1"/>
        <v>0</v>
      </c>
      <c r="J11" s="38">
        <f t="shared" si="1"/>
        <v>0</v>
      </c>
      <c r="K11" s="38">
        <f t="shared" si="1"/>
        <v>0</v>
      </c>
      <c r="L11" s="38">
        <f t="shared" si="1"/>
        <v>0</v>
      </c>
    </row>
    <row r="12" spans="1:12" x14ac:dyDescent="0.25">
      <c r="A12" s="3" t="s">
        <v>105</v>
      </c>
      <c r="B12" s="4">
        <f t="shared" ref="B12:L12" si="2">B6-B11</f>
        <v>0</v>
      </c>
      <c r="C12" s="4">
        <f t="shared" si="2"/>
        <v>0</v>
      </c>
      <c r="D12" s="4">
        <f t="shared" si="2"/>
        <v>0</v>
      </c>
      <c r="E12" s="4">
        <f t="shared" si="2"/>
        <v>0</v>
      </c>
      <c r="F12" s="4">
        <f t="shared" si="2"/>
        <v>0</v>
      </c>
      <c r="G12" s="4">
        <f t="shared" si="2"/>
        <v>0</v>
      </c>
      <c r="H12" s="4">
        <f t="shared" si="2"/>
        <v>0</v>
      </c>
      <c r="I12" s="4">
        <f t="shared" si="2"/>
        <v>0</v>
      </c>
      <c r="J12" s="4">
        <f t="shared" si="2"/>
        <v>0</v>
      </c>
      <c r="K12" s="4">
        <f t="shared" si="2"/>
        <v>0</v>
      </c>
      <c r="L12" s="4">
        <f t="shared" si="2"/>
        <v>0</v>
      </c>
    </row>
  </sheetData>
  <mergeCells count="1">
    <mergeCell ref="A1:L1"/>
  </mergeCells>
  <pageMargins left="0.75" right="0.75" top="1" bottom="1" header="0.5" footer="0.5"/>
  <pageSetup paperSize="8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8EA9DB"/>
    <pageSetUpPr fitToPage="1"/>
  </sheetPr>
  <dimension ref="A1:BB338"/>
  <sheetViews>
    <sheetView showGridLines="0" view="pageBreakPreview" zoomScale="110" zoomScaleNormal="100" zoomScaleSheetLayoutView="110" workbookViewId="0">
      <selection activeCell="B24" sqref="B24"/>
    </sheetView>
  </sheetViews>
  <sheetFormatPr defaultRowHeight="15" x14ac:dyDescent="0.25"/>
  <cols>
    <col min="1" max="1" width="40" customWidth="1"/>
    <col min="3" max="3" width="16.42578125" customWidth="1"/>
    <col min="4" max="12" width="14.28515625" customWidth="1"/>
    <col min="13" max="54" width="9.140625" style="29"/>
  </cols>
  <sheetData>
    <row r="1" spans="1:12" ht="18" x14ac:dyDescent="0.25">
      <c r="A1" s="64" t="s">
        <v>160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x14ac:dyDescent="0.25">
      <c r="A2" s="5" t="s">
        <v>55</v>
      </c>
      <c r="B2" s="5" t="s">
        <v>56</v>
      </c>
      <c r="C2" s="5" t="s">
        <v>57</v>
      </c>
      <c r="D2" s="5" t="s">
        <v>58</v>
      </c>
      <c r="E2" s="5" t="s">
        <v>59</v>
      </c>
      <c r="F2" s="5" t="s">
        <v>60</v>
      </c>
      <c r="G2" s="5" t="s">
        <v>61</v>
      </c>
      <c r="H2" s="5" t="s">
        <v>62</v>
      </c>
      <c r="I2" s="5" t="s">
        <v>63</v>
      </c>
      <c r="J2" s="5" t="s">
        <v>64</v>
      </c>
      <c r="K2" s="5" t="s">
        <v>65</v>
      </c>
      <c r="L2" s="5" t="s">
        <v>66</v>
      </c>
    </row>
    <row r="3" spans="1:12" x14ac:dyDescent="0.25">
      <c r="A3" s="3" t="s">
        <v>88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3" t="s">
        <v>89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5">
      <c r="A5" s="8" t="s">
        <v>90</v>
      </c>
      <c r="B5" s="9">
        <v>0</v>
      </c>
      <c r="C5" s="9">
        <f t="shared" ref="C5:L5" si="0">C3-C4</f>
        <v>0</v>
      </c>
      <c r="D5" s="9">
        <f t="shared" si="0"/>
        <v>0</v>
      </c>
      <c r="E5" s="9">
        <f t="shared" si="0"/>
        <v>0</v>
      </c>
      <c r="F5" s="9">
        <f t="shared" si="0"/>
        <v>0</v>
      </c>
      <c r="G5" s="9">
        <f t="shared" si="0"/>
        <v>0</v>
      </c>
      <c r="H5" s="9">
        <f t="shared" si="0"/>
        <v>0</v>
      </c>
      <c r="I5" s="9">
        <f t="shared" si="0"/>
        <v>0</v>
      </c>
      <c r="J5" s="9">
        <f t="shared" si="0"/>
        <v>0</v>
      </c>
      <c r="K5" s="9">
        <f t="shared" si="0"/>
        <v>0</v>
      </c>
      <c r="L5" s="9">
        <f t="shared" si="0"/>
        <v>0</v>
      </c>
    </row>
    <row r="6" spans="1:12" x14ac:dyDescent="0.25">
      <c r="A6" s="3" t="s">
        <v>91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6" t="s">
        <v>92</v>
      </c>
      <c r="B7" s="7">
        <v>0</v>
      </c>
      <c r="C7" s="7">
        <f t="shared" ref="C7:L7" si="1">C5-C6</f>
        <v>0</v>
      </c>
      <c r="D7" s="7">
        <f t="shared" si="1"/>
        <v>0</v>
      </c>
      <c r="E7" s="7">
        <f t="shared" si="1"/>
        <v>0</v>
      </c>
      <c r="F7" s="7">
        <f t="shared" si="1"/>
        <v>0</v>
      </c>
      <c r="G7" s="7">
        <f t="shared" si="1"/>
        <v>0</v>
      </c>
      <c r="H7" s="7">
        <f t="shared" si="1"/>
        <v>0</v>
      </c>
      <c r="I7" s="7">
        <f t="shared" si="1"/>
        <v>0</v>
      </c>
      <c r="J7" s="7">
        <f t="shared" si="1"/>
        <v>0</v>
      </c>
      <c r="K7" s="7">
        <f t="shared" si="1"/>
        <v>0</v>
      </c>
      <c r="L7" s="7">
        <f t="shared" si="1"/>
        <v>0</v>
      </c>
    </row>
    <row r="8" spans="1:12" x14ac:dyDescent="0.25">
      <c r="A8" s="3" t="s">
        <v>93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25">
      <c r="A9" s="3" t="s">
        <v>94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25">
      <c r="A10" s="3" t="s">
        <v>95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25">
      <c r="A11" s="3" t="s">
        <v>14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3" t="s">
        <v>96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25">
      <c r="A13" s="2" t="s">
        <v>97</v>
      </c>
      <c r="B13" s="10">
        <v>0</v>
      </c>
      <c r="C13" s="10">
        <f t="shared" ref="C13:L13" si="2">C9-C12</f>
        <v>0</v>
      </c>
      <c r="D13" s="10">
        <f t="shared" si="2"/>
        <v>0</v>
      </c>
      <c r="E13" s="10">
        <f t="shared" si="2"/>
        <v>0</v>
      </c>
      <c r="F13" s="10">
        <f t="shared" si="2"/>
        <v>0</v>
      </c>
      <c r="G13" s="10">
        <f t="shared" si="2"/>
        <v>0</v>
      </c>
      <c r="H13" s="10">
        <f t="shared" si="2"/>
        <v>0</v>
      </c>
      <c r="I13" s="10">
        <f t="shared" si="2"/>
        <v>0</v>
      </c>
      <c r="J13" s="10">
        <f t="shared" si="2"/>
        <v>0</v>
      </c>
      <c r="K13" s="10">
        <f t="shared" si="2"/>
        <v>0</v>
      </c>
      <c r="L13" s="10">
        <f t="shared" si="2"/>
        <v>0</v>
      </c>
    </row>
    <row r="14" spans="1:12" s="29" customFormat="1" x14ac:dyDescent="0.25"/>
    <row r="15" spans="1:12" s="29" customFormat="1" x14ac:dyDescent="0.25">
      <c r="A15" s="29" t="s">
        <v>138</v>
      </c>
      <c r="B15" s="30">
        <v>0</v>
      </c>
      <c r="C15" s="30">
        <f>MAX(0,B15-C9)</f>
        <v>0</v>
      </c>
      <c r="D15" s="30">
        <f>MAX(0,C15-D9)</f>
        <v>0</v>
      </c>
      <c r="E15" s="30">
        <f t="shared" ref="E15:L15" si="3">MAX(0,D15-E9)</f>
        <v>0</v>
      </c>
      <c r="F15" s="30">
        <f t="shared" si="3"/>
        <v>0</v>
      </c>
      <c r="G15" s="30">
        <f t="shared" si="3"/>
        <v>0</v>
      </c>
      <c r="H15" s="30">
        <f t="shared" si="3"/>
        <v>0</v>
      </c>
      <c r="I15" s="30">
        <f t="shared" si="3"/>
        <v>0</v>
      </c>
      <c r="J15" s="30">
        <f t="shared" si="3"/>
        <v>0</v>
      </c>
      <c r="K15" s="30">
        <f t="shared" si="3"/>
        <v>0</v>
      </c>
      <c r="L15" s="30">
        <f t="shared" si="3"/>
        <v>0</v>
      </c>
    </row>
    <row r="16" spans="1:12" s="29" customFormat="1" x14ac:dyDescent="0.25"/>
    <row r="17" s="29" customFormat="1" x14ac:dyDescent="0.25"/>
    <row r="18" s="29" customFormat="1" x14ac:dyDescent="0.25"/>
    <row r="19" s="29" customFormat="1" x14ac:dyDescent="0.25"/>
    <row r="20" s="29" customFormat="1" x14ac:dyDescent="0.25"/>
    <row r="21" s="29" customFormat="1" x14ac:dyDescent="0.25"/>
    <row r="22" s="29" customFormat="1" x14ac:dyDescent="0.25"/>
    <row r="23" s="29" customFormat="1" x14ac:dyDescent="0.25"/>
    <row r="24" s="29" customFormat="1" x14ac:dyDescent="0.25"/>
    <row r="25" s="29" customFormat="1" x14ac:dyDescent="0.25"/>
    <row r="26" s="29" customFormat="1" x14ac:dyDescent="0.25"/>
    <row r="27" s="29" customFormat="1" x14ac:dyDescent="0.25"/>
    <row r="28" s="29" customFormat="1" x14ac:dyDescent="0.25"/>
    <row r="29" s="29" customFormat="1" x14ac:dyDescent="0.25"/>
    <row r="30" s="29" customFormat="1" x14ac:dyDescent="0.25"/>
    <row r="31" s="29" customFormat="1" x14ac:dyDescent="0.25"/>
    <row r="32" s="29" customFormat="1" x14ac:dyDescent="0.25"/>
    <row r="33" s="29" customFormat="1" x14ac:dyDescent="0.25"/>
    <row r="34" s="29" customFormat="1" x14ac:dyDescent="0.25"/>
    <row r="35" s="29" customFormat="1" x14ac:dyDescent="0.25"/>
    <row r="36" s="29" customFormat="1" x14ac:dyDescent="0.25"/>
    <row r="37" s="29" customFormat="1" x14ac:dyDescent="0.25"/>
    <row r="38" s="29" customFormat="1" x14ac:dyDescent="0.25"/>
    <row r="39" s="29" customFormat="1" x14ac:dyDescent="0.25"/>
    <row r="40" s="29" customFormat="1" x14ac:dyDescent="0.25"/>
    <row r="41" s="29" customFormat="1" x14ac:dyDescent="0.25"/>
    <row r="42" s="29" customFormat="1" x14ac:dyDescent="0.25"/>
    <row r="43" s="29" customFormat="1" x14ac:dyDescent="0.25"/>
    <row r="44" s="29" customFormat="1" x14ac:dyDescent="0.25"/>
    <row r="45" s="29" customFormat="1" x14ac:dyDescent="0.25"/>
    <row r="46" s="29" customFormat="1" x14ac:dyDescent="0.25"/>
    <row r="47" s="29" customFormat="1" x14ac:dyDescent="0.25"/>
    <row r="48" s="29" customFormat="1" x14ac:dyDescent="0.25"/>
    <row r="49" s="29" customFormat="1" x14ac:dyDescent="0.25"/>
    <row r="50" s="29" customFormat="1" x14ac:dyDescent="0.25"/>
    <row r="51" s="29" customFormat="1" x14ac:dyDescent="0.25"/>
    <row r="52" s="29" customFormat="1" x14ac:dyDescent="0.25"/>
    <row r="53" s="29" customFormat="1" x14ac:dyDescent="0.25"/>
    <row r="54" s="29" customFormat="1" x14ac:dyDescent="0.25"/>
    <row r="55" s="29" customFormat="1" x14ac:dyDescent="0.25"/>
    <row r="56" s="29" customFormat="1" x14ac:dyDescent="0.25"/>
    <row r="57" s="29" customFormat="1" x14ac:dyDescent="0.25"/>
    <row r="58" s="29" customFormat="1" x14ac:dyDescent="0.25"/>
    <row r="59" s="29" customFormat="1" x14ac:dyDescent="0.25"/>
    <row r="60" s="29" customFormat="1" x14ac:dyDescent="0.25"/>
    <row r="61" s="29" customFormat="1" x14ac:dyDescent="0.25"/>
    <row r="62" s="29" customFormat="1" x14ac:dyDescent="0.25"/>
    <row r="63" s="29" customFormat="1" x14ac:dyDescent="0.25"/>
    <row r="64" s="29" customFormat="1" x14ac:dyDescent="0.25"/>
    <row r="65" s="29" customFormat="1" x14ac:dyDescent="0.25"/>
    <row r="66" s="29" customFormat="1" x14ac:dyDescent="0.25"/>
    <row r="67" s="29" customFormat="1" x14ac:dyDescent="0.25"/>
    <row r="68" s="29" customFormat="1" x14ac:dyDescent="0.25"/>
    <row r="69" s="29" customFormat="1" x14ac:dyDescent="0.25"/>
    <row r="70" s="29" customFormat="1" x14ac:dyDescent="0.25"/>
    <row r="71" s="29" customFormat="1" x14ac:dyDescent="0.25"/>
    <row r="72" s="29" customFormat="1" x14ac:dyDescent="0.25"/>
    <row r="73" s="29" customFormat="1" x14ac:dyDescent="0.25"/>
    <row r="74" s="29" customFormat="1" x14ac:dyDescent="0.25"/>
    <row r="75" s="29" customFormat="1" x14ac:dyDescent="0.25"/>
    <row r="76" s="29" customFormat="1" x14ac:dyDescent="0.25"/>
    <row r="77" s="29" customFormat="1" x14ac:dyDescent="0.25"/>
    <row r="78" s="29" customFormat="1" x14ac:dyDescent="0.25"/>
    <row r="79" s="29" customFormat="1" x14ac:dyDescent="0.25"/>
    <row r="80" s="29" customFormat="1" x14ac:dyDescent="0.25"/>
    <row r="81" s="29" customFormat="1" x14ac:dyDescent="0.25"/>
    <row r="82" s="29" customFormat="1" x14ac:dyDescent="0.25"/>
    <row r="83" s="29" customFormat="1" x14ac:dyDescent="0.25"/>
    <row r="84" s="29" customFormat="1" x14ac:dyDescent="0.25"/>
    <row r="85" s="29" customFormat="1" x14ac:dyDescent="0.25"/>
    <row r="86" s="29" customFormat="1" x14ac:dyDescent="0.25"/>
    <row r="87" s="29" customFormat="1" x14ac:dyDescent="0.25"/>
    <row r="88" s="29" customFormat="1" x14ac:dyDescent="0.25"/>
    <row r="89" s="29" customFormat="1" x14ac:dyDescent="0.25"/>
    <row r="90" s="29" customFormat="1" x14ac:dyDescent="0.25"/>
    <row r="91" s="29" customFormat="1" x14ac:dyDescent="0.25"/>
    <row r="92" s="29" customFormat="1" x14ac:dyDescent="0.25"/>
    <row r="93" s="29" customFormat="1" x14ac:dyDescent="0.25"/>
    <row r="94" s="29" customFormat="1" x14ac:dyDescent="0.25"/>
    <row r="95" s="29" customFormat="1" x14ac:dyDescent="0.25"/>
    <row r="96" s="29" customFormat="1" x14ac:dyDescent="0.25"/>
    <row r="97" s="29" customFormat="1" x14ac:dyDescent="0.25"/>
    <row r="98" s="29" customFormat="1" x14ac:dyDescent="0.25"/>
    <row r="99" s="29" customFormat="1" x14ac:dyDescent="0.25"/>
    <row r="100" s="29" customFormat="1" x14ac:dyDescent="0.25"/>
    <row r="101" s="29" customFormat="1" x14ac:dyDescent="0.25"/>
    <row r="102" s="29" customFormat="1" x14ac:dyDescent="0.25"/>
    <row r="103" s="29" customFormat="1" x14ac:dyDescent="0.25"/>
    <row r="104" s="29" customFormat="1" x14ac:dyDescent="0.25"/>
    <row r="105" s="29" customFormat="1" x14ac:dyDescent="0.25"/>
    <row r="106" s="29" customFormat="1" x14ac:dyDescent="0.25"/>
    <row r="107" s="29" customFormat="1" x14ac:dyDescent="0.25"/>
    <row r="108" s="29" customFormat="1" x14ac:dyDescent="0.25"/>
    <row r="109" s="29" customFormat="1" x14ac:dyDescent="0.25"/>
    <row r="110" s="29" customFormat="1" x14ac:dyDescent="0.25"/>
    <row r="111" s="29" customFormat="1" x14ac:dyDescent="0.25"/>
    <row r="112" s="29" customFormat="1" x14ac:dyDescent="0.25"/>
    <row r="113" s="29" customFormat="1" x14ac:dyDescent="0.25"/>
    <row r="114" s="29" customFormat="1" x14ac:dyDescent="0.25"/>
    <row r="115" s="29" customFormat="1" x14ac:dyDescent="0.25"/>
    <row r="116" s="29" customFormat="1" x14ac:dyDescent="0.25"/>
    <row r="117" s="29" customFormat="1" x14ac:dyDescent="0.25"/>
    <row r="118" s="29" customFormat="1" x14ac:dyDescent="0.25"/>
    <row r="119" s="29" customFormat="1" x14ac:dyDescent="0.25"/>
    <row r="120" s="29" customFormat="1" x14ac:dyDescent="0.25"/>
    <row r="121" s="29" customFormat="1" x14ac:dyDescent="0.25"/>
    <row r="122" s="29" customFormat="1" x14ac:dyDescent="0.25"/>
    <row r="123" s="29" customFormat="1" x14ac:dyDescent="0.25"/>
    <row r="124" s="29" customFormat="1" x14ac:dyDescent="0.25"/>
    <row r="125" s="29" customFormat="1" x14ac:dyDescent="0.25"/>
    <row r="126" s="29" customFormat="1" x14ac:dyDescent="0.25"/>
    <row r="127" s="29" customFormat="1" x14ac:dyDescent="0.25"/>
    <row r="128" s="29" customFormat="1" x14ac:dyDescent="0.25"/>
    <row r="129" s="29" customFormat="1" x14ac:dyDescent="0.25"/>
    <row r="130" s="29" customFormat="1" x14ac:dyDescent="0.25"/>
    <row r="131" s="29" customFormat="1" x14ac:dyDescent="0.25"/>
    <row r="132" s="29" customFormat="1" x14ac:dyDescent="0.25"/>
    <row r="133" s="29" customFormat="1" x14ac:dyDescent="0.25"/>
    <row r="134" s="29" customFormat="1" x14ac:dyDescent="0.25"/>
    <row r="135" s="29" customFormat="1" x14ac:dyDescent="0.25"/>
    <row r="136" s="29" customFormat="1" x14ac:dyDescent="0.25"/>
    <row r="137" s="29" customFormat="1" x14ac:dyDescent="0.25"/>
    <row r="138" s="29" customFormat="1" x14ac:dyDescent="0.25"/>
    <row r="139" s="29" customFormat="1" x14ac:dyDescent="0.25"/>
    <row r="140" s="29" customFormat="1" x14ac:dyDescent="0.25"/>
    <row r="141" s="29" customFormat="1" x14ac:dyDescent="0.25"/>
    <row r="142" s="29" customFormat="1" x14ac:dyDescent="0.25"/>
    <row r="143" s="29" customFormat="1" x14ac:dyDescent="0.25"/>
    <row r="144" s="29" customFormat="1" x14ac:dyDescent="0.25"/>
    <row r="145" s="29" customFormat="1" x14ac:dyDescent="0.25"/>
    <row r="146" s="29" customFormat="1" x14ac:dyDescent="0.25"/>
    <row r="147" s="29" customFormat="1" x14ac:dyDescent="0.25"/>
    <row r="148" s="29" customFormat="1" x14ac:dyDescent="0.25"/>
    <row r="149" s="29" customFormat="1" x14ac:dyDescent="0.25"/>
    <row r="150" s="29" customFormat="1" x14ac:dyDescent="0.25"/>
    <row r="151" s="29" customFormat="1" x14ac:dyDescent="0.25"/>
    <row r="152" s="29" customFormat="1" x14ac:dyDescent="0.25"/>
    <row r="153" s="29" customFormat="1" x14ac:dyDescent="0.25"/>
    <row r="154" s="29" customFormat="1" x14ac:dyDescent="0.25"/>
    <row r="155" s="29" customFormat="1" x14ac:dyDescent="0.25"/>
    <row r="156" s="29" customFormat="1" x14ac:dyDescent="0.25"/>
    <row r="157" s="29" customFormat="1" x14ac:dyDescent="0.25"/>
    <row r="158" s="29" customFormat="1" x14ac:dyDescent="0.25"/>
    <row r="159" s="29" customFormat="1" x14ac:dyDescent="0.25"/>
    <row r="160" s="29" customFormat="1" x14ac:dyDescent="0.25"/>
    <row r="161" s="29" customFormat="1" x14ac:dyDescent="0.25"/>
    <row r="162" s="29" customFormat="1" x14ac:dyDescent="0.25"/>
    <row r="163" s="29" customFormat="1" x14ac:dyDescent="0.25"/>
    <row r="164" s="29" customFormat="1" x14ac:dyDescent="0.25"/>
    <row r="165" s="29" customFormat="1" x14ac:dyDescent="0.25"/>
    <row r="166" s="29" customFormat="1" x14ac:dyDescent="0.25"/>
    <row r="167" s="29" customFormat="1" x14ac:dyDescent="0.25"/>
    <row r="168" s="29" customFormat="1" x14ac:dyDescent="0.25"/>
    <row r="169" s="29" customFormat="1" x14ac:dyDescent="0.25"/>
    <row r="170" s="29" customFormat="1" x14ac:dyDescent="0.25"/>
    <row r="171" s="29" customFormat="1" x14ac:dyDescent="0.25"/>
    <row r="172" s="29" customFormat="1" x14ac:dyDescent="0.25"/>
    <row r="173" s="29" customFormat="1" x14ac:dyDescent="0.25"/>
    <row r="174" s="29" customFormat="1" x14ac:dyDescent="0.25"/>
    <row r="175" s="29" customFormat="1" x14ac:dyDescent="0.25"/>
    <row r="176" s="29" customFormat="1" x14ac:dyDescent="0.25"/>
    <row r="177" s="29" customFormat="1" x14ac:dyDescent="0.25"/>
    <row r="178" s="29" customFormat="1" x14ac:dyDescent="0.25"/>
    <row r="179" s="29" customFormat="1" x14ac:dyDescent="0.25"/>
    <row r="180" s="29" customFormat="1" x14ac:dyDescent="0.25"/>
    <row r="181" s="29" customFormat="1" x14ac:dyDescent="0.25"/>
    <row r="182" s="29" customFormat="1" x14ac:dyDescent="0.25"/>
    <row r="183" s="29" customFormat="1" x14ac:dyDescent="0.25"/>
    <row r="184" s="29" customFormat="1" x14ac:dyDescent="0.25"/>
    <row r="185" s="29" customFormat="1" x14ac:dyDescent="0.25"/>
    <row r="186" s="29" customFormat="1" x14ac:dyDescent="0.25"/>
    <row r="187" s="29" customFormat="1" x14ac:dyDescent="0.25"/>
    <row r="188" s="29" customFormat="1" x14ac:dyDescent="0.25"/>
    <row r="189" s="29" customFormat="1" x14ac:dyDescent="0.25"/>
    <row r="190" s="29" customFormat="1" x14ac:dyDescent="0.25"/>
    <row r="191" s="29" customFormat="1" x14ac:dyDescent="0.25"/>
    <row r="192" s="29" customFormat="1" x14ac:dyDescent="0.25"/>
    <row r="193" s="29" customFormat="1" x14ac:dyDescent="0.25"/>
    <row r="194" s="29" customFormat="1" x14ac:dyDescent="0.25"/>
    <row r="195" s="29" customFormat="1" x14ac:dyDescent="0.25"/>
    <row r="196" s="29" customFormat="1" x14ac:dyDescent="0.25"/>
    <row r="197" s="29" customFormat="1" x14ac:dyDescent="0.25"/>
    <row r="198" s="29" customFormat="1" x14ac:dyDescent="0.25"/>
    <row r="199" s="29" customFormat="1" x14ac:dyDescent="0.25"/>
    <row r="200" s="29" customFormat="1" x14ac:dyDescent="0.25"/>
    <row r="201" s="29" customFormat="1" x14ac:dyDescent="0.25"/>
    <row r="202" s="29" customFormat="1" x14ac:dyDescent="0.25"/>
    <row r="203" s="29" customFormat="1" x14ac:dyDescent="0.25"/>
    <row r="204" s="29" customFormat="1" x14ac:dyDescent="0.25"/>
    <row r="205" s="29" customFormat="1" x14ac:dyDescent="0.25"/>
    <row r="206" s="29" customFormat="1" x14ac:dyDescent="0.25"/>
    <row r="207" s="29" customFormat="1" x14ac:dyDescent="0.25"/>
    <row r="208" s="29" customFormat="1" x14ac:dyDescent="0.25"/>
    <row r="209" s="29" customFormat="1" x14ac:dyDescent="0.25"/>
    <row r="210" s="29" customFormat="1" x14ac:dyDescent="0.25"/>
    <row r="211" s="29" customFormat="1" x14ac:dyDescent="0.25"/>
    <row r="212" s="29" customFormat="1" x14ac:dyDescent="0.25"/>
    <row r="213" s="29" customFormat="1" x14ac:dyDescent="0.25"/>
    <row r="214" s="29" customFormat="1" x14ac:dyDescent="0.25"/>
    <row r="215" s="29" customFormat="1" x14ac:dyDescent="0.25"/>
    <row r="216" s="29" customFormat="1" x14ac:dyDescent="0.25"/>
    <row r="217" s="29" customFormat="1" x14ac:dyDescent="0.25"/>
    <row r="218" s="29" customFormat="1" x14ac:dyDescent="0.25"/>
    <row r="219" s="29" customFormat="1" x14ac:dyDescent="0.25"/>
    <row r="220" s="29" customFormat="1" x14ac:dyDescent="0.25"/>
    <row r="221" s="29" customFormat="1" x14ac:dyDescent="0.25"/>
    <row r="222" s="29" customFormat="1" x14ac:dyDescent="0.25"/>
    <row r="223" s="29" customFormat="1" x14ac:dyDescent="0.25"/>
    <row r="224" s="29" customFormat="1" x14ac:dyDescent="0.25"/>
    <row r="225" s="29" customFormat="1" x14ac:dyDescent="0.25"/>
    <row r="226" s="29" customFormat="1" x14ac:dyDescent="0.25"/>
    <row r="227" s="29" customFormat="1" x14ac:dyDescent="0.25"/>
    <row r="228" s="29" customFormat="1" x14ac:dyDescent="0.25"/>
    <row r="229" s="29" customFormat="1" x14ac:dyDescent="0.25"/>
    <row r="230" s="29" customFormat="1" x14ac:dyDescent="0.25"/>
    <row r="231" s="29" customFormat="1" x14ac:dyDescent="0.25"/>
    <row r="232" s="29" customFormat="1" x14ac:dyDescent="0.25"/>
    <row r="233" s="29" customFormat="1" x14ac:dyDescent="0.25"/>
    <row r="234" s="29" customFormat="1" x14ac:dyDescent="0.25"/>
    <row r="235" s="29" customFormat="1" x14ac:dyDescent="0.25"/>
    <row r="236" s="29" customFormat="1" x14ac:dyDescent="0.25"/>
    <row r="237" s="29" customFormat="1" x14ac:dyDescent="0.25"/>
    <row r="238" s="29" customFormat="1" x14ac:dyDescent="0.25"/>
    <row r="239" s="29" customFormat="1" x14ac:dyDescent="0.25"/>
    <row r="240" s="29" customFormat="1" x14ac:dyDescent="0.25"/>
    <row r="241" s="29" customFormat="1" x14ac:dyDescent="0.25"/>
    <row r="242" s="29" customFormat="1" x14ac:dyDescent="0.25"/>
    <row r="243" s="29" customFormat="1" x14ac:dyDescent="0.25"/>
    <row r="244" s="29" customFormat="1" x14ac:dyDescent="0.25"/>
    <row r="245" s="29" customFormat="1" x14ac:dyDescent="0.25"/>
    <row r="246" s="29" customFormat="1" x14ac:dyDescent="0.25"/>
    <row r="247" s="29" customFormat="1" x14ac:dyDescent="0.25"/>
    <row r="248" s="29" customFormat="1" x14ac:dyDescent="0.25"/>
    <row r="249" s="29" customFormat="1" x14ac:dyDescent="0.25"/>
    <row r="250" s="29" customFormat="1" x14ac:dyDescent="0.25"/>
    <row r="251" s="29" customFormat="1" x14ac:dyDescent="0.25"/>
    <row r="252" s="29" customFormat="1" x14ac:dyDescent="0.25"/>
    <row r="253" s="29" customFormat="1" x14ac:dyDescent="0.25"/>
    <row r="254" s="29" customFormat="1" x14ac:dyDescent="0.25"/>
    <row r="255" s="29" customFormat="1" x14ac:dyDescent="0.25"/>
    <row r="256" s="29" customFormat="1" x14ac:dyDescent="0.25"/>
    <row r="257" s="29" customFormat="1" x14ac:dyDescent="0.25"/>
    <row r="258" s="29" customFormat="1" x14ac:dyDescent="0.25"/>
    <row r="259" s="29" customFormat="1" x14ac:dyDescent="0.25"/>
    <row r="260" s="29" customFormat="1" x14ac:dyDescent="0.25"/>
    <row r="261" s="29" customFormat="1" x14ac:dyDescent="0.25"/>
    <row r="262" s="29" customFormat="1" x14ac:dyDescent="0.25"/>
    <row r="263" s="29" customFormat="1" x14ac:dyDescent="0.25"/>
    <row r="264" s="29" customFormat="1" x14ac:dyDescent="0.25"/>
    <row r="265" s="29" customFormat="1" x14ac:dyDescent="0.25"/>
    <row r="266" s="29" customFormat="1" x14ac:dyDescent="0.25"/>
    <row r="267" s="29" customFormat="1" x14ac:dyDescent="0.25"/>
    <row r="268" s="29" customFormat="1" x14ac:dyDescent="0.25"/>
    <row r="269" s="29" customFormat="1" x14ac:dyDescent="0.25"/>
    <row r="270" s="29" customFormat="1" x14ac:dyDescent="0.25"/>
    <row r="271" s="29" customFormat="1" x14ac:dyDescent="0.25"/>
    <row r="272" s="29" customFormat="1" x14ac:dyDescent="0.25"/>
    <row r="273" s="29" customFormat="1" x14ac:dyDescent="0.25"/>
    <row r="274" s="29" customFormat="1" x14ac:dyDescent="0.25"/>
    <row r="275" s="29" customFormat="1" x14ac:dyDescent="0.25"/>
    <row r="276" s="29" customFormat="1" x14ac:dyDescent="0.25"/>
    <row r="277" s="29" customFormat="1" x14ac:dyDescent="0.25"/>
    <row r="278" s="29" customFormat="1" x14ac:dyDescent="0.25"/>
    <row r="279" s="29" customFormat="1" x14ac:dyDescent="0.25"/>
    <row r="280" s="29" customFormat="1" x14ac:dyDescent="0.25"/>
    <row r="281" s="29" customFormat="1" x14ac:dyDescent="0.25"/>
    <row r="282" s="29" customFormat="1" x14ac:dyDescent="0.25"/>
    <row r="283" s="29" customFormat="1" x14ac:dyDescent="0.25"/>
    <row r="284" s="29" customFormat="1" x14ac:dyDescent="0.25"/>
    <row r="285" s="29" customFormat="1" x14ac:dyDescent="0.25"/>
    <row r="286" s="29" customFormat="1" x14ac:dyDescent="0.25"/>
    <row r="287" s="29" customFormat="1" x14ac:dyDescent="0.25"/>
    <row r="288" s="29" customFormat="1" x14ac:dyDescent="0.25"/>
    <row r="289" s="29" customFormat="1" x14ac:dyDescent="0.25"/>
    <row r="290" s="29" customFormat="1" x14ac:dyDescent="0.25"/>
    <row r="291" s="29" customFormat="1" x14ac:dyDescent="0.25"/>
    <row r="292" s="29" customFormat="1" x14ac:dyDescent="0.25"/>
    <row r="293" s="29" customFormat="1" x14ac:dyDescent="0.25"/>
    <row r="294" s="29" customFormat="1" x14ac:dyDescent="0.25"/>
    <row r="295" s="29" customFormat="1" x14ac:dyDescent="0.25"/>
    <row r="296" s="29" customFormat="1" x14ac:dyDescent="0.25"/>
    <row r="297" s="29" customFormat="1" x14ac:dyDescent="0.25"/>
    <row r="298" s="29" customFormat="1" x14ac:dyDescent="0.25"/>
    <row r="299" s="29" customFormat="1" x14ac:dyDescent="0.25"/>
    <row r="300" s="29" customFormat="1" x14ac:dyDescent="0.25"/>
    <row r="301" s="29" customFormat="1" x14ac:dyDescent="0.25"/>
    <row r="302" s="29" customFormat="1" x14ac:dyDescent="0.25"/>
    <row r="303" s="29" customFormat="1" x14ac:dyDescent="0.25"/>
    <row r="304" s="29" customFormat="1" x14ac:dyDescent="0.25"/>
    <row r="305" s="29" customFormat="1" x14ac:dyDescent="0.25"/>
    <row r="306" s="29" customFormat="1" x14ac:dyDescent="0.25"/>
    <row r="307" s="29" customFormat="1" x14ac:dyDescent="0.25"/>
    <row r="308" s="29" customFormat="1" x14ac:dyDescent="0.25"/>
    <row r="309" s="29" customFormat="1" x14ac:dyDescent="0.25"/>
    <row r="310" s="29" customFormat="1" x14ac:dyDescent="0.25"/>
    <row r="311" s="29" customFormat="1" x14ac:dyDescent="0.25"/>
    <row r="312" s="29" customFormat="1" x14ac:dyDescent="0.25"/>
    <row r="313" s="29" customFormat="1" x14ac:dyDescent="0.25"/>
    <row r="314" s="29" customFormat="1" x14ac:dyDescent="0.25"/>
    <row r="315" s="29" customFormat="1" x14ac:dyDescent="0.25"/>
    <row r="316" s="29" customFormat="1" x14ac:dyDescent="0.25"/>
    <row r="317" s="29" customFormat="1" x14ac:dyDescent="0.25"/>
    <row r="318" s="29" customFormat="1" x14ac:dyDescent="0.25"/>
    <row r="319" s="29" customFormat="1" x14ac:dyDescent="0.25"/>
    <row r="320" s="29" customFormat="1" x14ac:dyDescent="0.25"/>
    <row r="321" s="29" customFormat="1" x14ac:dyDescent="0.25"/>
    <row r="322" s="29" customFormat="1" x14ac:dyDescent="0.25"/>
    <row r="323" s="29" customFormat="1" x14ac:dyDescent="0.25"/>
    <row r="324" s="29" customFormat="1" x14ac:dyDescent="0.25"/>
    <row r="325" s="29" customFormat="1" x14ac:dyDescent="0.25"/>
    <row r="326" s="29" customFormat="1" x14ac:dyDescent="0.25"/>
    <row r="327" s="29" customFormat="1" x14ac:dyDescent="0.25"/>
    <row r="328" s="29" customFormat="1" x14ac:dyDescent="0.25"/>
    <row r="329" s="29" customFormat="1" x14ac:dyDescent="0.25"/>
    <row r="330" s="29" customFormat="1" x14ac:dyDescent="0.25"/>
    <row r="331" s="29" customFormat="1" x14ac:dyDescent="0.25"/>
    <row r="332" s="29" customFormat="1" x14ac:dyDescent="0.25"/>
    <row r="333" s="29" customFormat="1" x14ac:dyDescent="0.25"/>
    <row r="334" s="29" customFormat="1" x14ac:dyDescent="0.25"/>
    <row r="335" s="29" customFormat="1" x14ac:dyDescent="0.25"/>
    <row r="336" s="29" customFormat="1" x14ac:dyDescent="0.25"/>
    <row r="337" s="29" customFormat="1" x14ac:dyDescent="0.25"/>
    <row r="338" s="29" customFormat="1" x14ac:dyDescent="0.25"/>
  </sheetData>
  <mergeCells count="1">
    <mergeCell ref="A1:L1"/>
  </mergeCells>
  <pageMargins left="0.75" right="0.75" top="1" bottom="1" header="0.5" footer="0.5"/>
  <pageSetup paperSize="8" scale="9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0.59999389629810485"/>
    <pageSetUpPr fitToPage="1"/>
  </sheetPr>
  <dimension ref="A1:L24"/>
  <sheetViews>
    <sheetView showGridLines="0" view="pageBreakPreview" zoomScaleNormal="100" zoomScaleSheetLayoutView="100" workbookViewId="0">
      <selection activeCell="G28" sqref="G27:G28"/>
    </sheetView>
  </sheetViews>
  <sheetFormatPr defaultRowHeight="15" x14ac:dyDescent="0.25"/>
  <cols>
    <col min="1" max="1" width="45" customWidth="1"/>
    <col min="2" max="2" width="20.7109375" customWidth="1"/>
    <col min="3" max="3" width="18.7109375" customWidth="1"/>
    <col min="4" max="12" width="18.5703125" customWidth="1"/>
  </cols>
  <sheetData>
    <row r="1" spans="1:12" ht="18" x14ac:dyDescent="0.25">
      <c r="A1" s="64" t="s">
        <v>149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x14ac:dyDescent="0.25">
      <c r="A2" s="5" t="s">
        <v>55</v>
      </c>
      <c r="B2" s="5" t="s">
        <v>56</v>
      </c>
      <c r="C2" s="5" t="s">
        <v>57</v>
      </c>
      <c r="D2" s="5" t="s">
        <v>58</v>
      </c>
      <c r="E2" s="5" t="s">
        <v>59</v>
      </c>
      <c r="F2" s="5" t="s">
        <v>60</v>
      </c>
      <c r="G2" s="5" t="s">
        <v>61</v>
      </c>
      <c r="H2" s="5" t="s">
        <v>62</v>
      </c>
      <c r="I2" s="5" t="s">
        <v>63</v>
      </c>
      <c r="J2" s="5" t="s">
        <v>64</v>
      </c>
      <c r="K2" s="5" t="s">
        <v>65</v>
      </c>
      <c r="L2" s="5" t="s">
        <v>66</v>
      </c>
    </row>
    <row r="3" spans="1:12" x14ac:dyDescent="0.25">
      <c r="A3" s="3" t="s">
        <v>106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3" t="s">
        <v>107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5">
      <c r="A5" s="3" t="s">
        <v>108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25">
      <c r="A6" s="39" t="s">
        <v>152</v>
      </c>
      <c r="B6" s="40">
        <v>0</v>
      </c>
      <c r="C6" s="40">
        <f>'Conto Economico'!C5 - 'Conto Economico'!C12+'Prospetto IVA e Tasse'!C9</f>
        <v>0</v>
      </c>
      <c r="D6" s="40">
        <f>'Conto Economico'!D5 - 'Conto Economico'!D12+'Prospetto IVA e Tasse'!D9</f>
        <v>0</v>
      </c>
      <c r="E6" s="40">
        <f>'Conto Economico'!E5 - 'Conto Economico'!E12+'Prospetto IVA e Tasse'!E9</f>
        <v>0</v>
      </c>
      <c r="F6" s="40">
        <f>'Conto Economico'!F5 - 'Conto Economico'!F12+'Prospetto IVA e Tasse'!F9</f>
        <v>0</v>
      </c>
      <c r="G6" s="40">
        <f>'Conto Economico'!G5 - 'Conto Economico'!G12+'Prospetto IVA e Tasse'!G9</f>
        <v>0</v>
      </c>
      <c r="H6" s="40">
        <f>'Conto Economico'!H5 - 'Conto Economico'!H12+'Prospetto IVA e Tasse'!H9</f>
        <v>0</v>
      </c>
      <c r="I6" s="40">
        <f>'Conto Economico'!I5 - 'Conto Economico'!I12+'Prospetto IVA e Tasse'!I9</f>
        <v>0</v>
      </c>
      <c r="J6" s="40">
        <f>'Conto Economico'!J5 - 'Conto Economico'!J12+'Prospetto IVA e Tasse'!J9</f>
        <v>0</v>
      </c>
      <c r="K6" s="40">
        <f>'Conto Economico'!K5 - 'Conto Economico'!K12+'Prospetto IVA e Tasse'!K9</f>
        <v>0</v>
      </c>
      <c r="L6" s="40">
        <f>'Conto Economico'!L5 - 'Conto Economico'!L12+'Prospetto IVA e Tasse'!L9</f>
        <v>0</v>
      </c>
    </row>
    <row r="8" spans="1:12" x14ac:dyDescent="0.25">
      <c r="A8" s="3" t="s">
        <v>109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25">
      <c r="A9" s="3" t="s">
        <v>110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25">
      <c r="A10" s="3" t="s">
        <v>111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25">
      <c r="A11" s="41" t="s">
        <v>112</v>
      </c>
      <c r="B11" s="38">
        <f>-B5</f>
        <v>0</v>
      </c>
      <c r="C11" s="38">
        <f t="shared" ref="C11:L11" si="0">C6+C10</f>
        <v>0</v>
      </c>
      <c r="D11" s="38">
        <f t="shared" si="0"/>
        <v>0</v>
      </c>
      <c r="E11" s="38">
        <f t="shared" si="0"/>
        <v>0</v>
      </c>
      <c r="F11" s="38">
        <f t="shared" si="0"/>
        <v>0</v>
      </c>
      <c r="G11" s="38">
        <f t="shared" si="0"/>
        <v>0</v>
      </c>
      <c r="H11" s="38">
        <f t="shared" si="0"/>
        <v>0</v>
      </c>
      <c r="I11" s="38">
        <f t="shared" si="0"/>
        <v>0</v>
      </c>
      <c r="J11" s="38">
        <f t="shared" si="0"/>
        <v>0</v>
      </c>
      <c r="K11" s="38">
        <f t="shared" si="0"/>
        <v>0</v>
      </c>
      <c r="L11" s="38">
        <f t="shared" si="0"/>
        <v>0</v>
      </c>
    </row>
    <row r="13" spans="1:12" x14ac:dyDescent="0.25">
      <c r="A13" s="20" t="s">
        <v>113</v>
      </c>
      <c r="B13" s="3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2" x14ac:dyDescent="0.25">
      <c r="A14" s="20" t="s">
        <v>114</v>
      </c>
      <c r="B14" s="3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6" spans="1:12" x14ac:dyDescent="0.25">
      <c r="A16" s="32">
        <f>'Elementi di Input'!B53</f>
        <v>0</v>
      </c>
      <c r="B16" s="33">
        <f>B3</f>
        <v>0</v>
      </c>
      <c r="C16" s="33">
        <f>C6</f>
        <v>0</v>
      </c>
      <c r="D16" s="33">
        <f t="shared" ref="D16:L16" si="1">D6</f>
        <v>0</v>
      </c>
      <c r="E16" s="33">
        <f t="shared" si="1"/>
        <v>0</v>
      </c>
      <c r="F16" s="33">
        <f t="shared" si="1"/>
        <v>0</v>
      </c>
      <c r="G16" s="33">
        <f t="shared" si="1"/>
        <v>0</v>
      </c>
      <c r="H16" s="33">
        <f t="shared" si="1"/>
        <v>0</v>
      </c>
      <c r="I16" s="33">
        <f t="shared" si="1"/>
        <v>0</v>
      </c>
      <c r="J16" s="33">
        <f t="shared" si="1"/>
        <v>0</v>
      </c>
      <c r="K16" s="33">
        <f t="shared" si="1"/>
        <v>0</v>
      </c>
      <c r="L16" s="33">
        <f t="shared" si="1"/>
        <v>0</v>
      </c>
    </row>
    <row r="17" spans="1:12" x14ac:dyDescent="0.25">
      <c r="A17" s="3" t="s">
        <v>147</v>
      </c>
      <c r="B17" s="4">
        <f>B11</f>
        <v>0</v>
      </c>
      <c r="C17" s="4">
        <f>$B$11+NPV('Elementi di Input'!$B$53,$C$11:C11)</f>
        <v>0</v>
      </c>
      <c r="D17" s="4">
        <f>$B$11+NPV('Elementi di Input'!$B$53,$C$11:D11)</f>
        <v>0</v>
      </c>
      <c r="E17" s="4">
        <f>$B$11+NPV('Elementi di Input'!$B$53,$C$11:E11)</f>
        <v>0</v>
      </c>
      <c r="F17" s="4">
        <f>$B$11+NPV('Elementi di Input'!$B$53,$C$11:F11)</f>
        <v>0</v>
      </c>
      <c r="G17" s="4">
        <f>$B$11+NPV('Elementi di Input'!$B$53,$C$11:G11)</f>
        <v>0</v>
      </c>
      <c r="H17" s="4">
        <f>$B$11+NPV('Elementi di Input'!$B$53,$C$11:H11)</f>
        <v>0</v>
      </c>
      <c r="I17" s="4">
        <f>$B$11+NPV('Elementi di Input'!$B$53,$C$11:I11)</f>
        <v>0</v>
      </c>
      <c r="J17" s="4">
        <f>$B$11+NPV('Elementi di Input'!$B$53,$C$11:J11)</f>
        <v>0</v>
      </c>
      <c r="K17" s="4">
        <f>$B$11+NPV('Elementi di Input'!$B$53,$C$11:K11)</f>
        <v>0</v>
      </c>
      <c r="L17" s="4">
        <f>$B$11+NPV('Elementi di Input'!$B$53,$C$11:L11)</f>
        <v>0</v>
      </c>
    </row>
    <row r="18" spans="1:12" x14ac:dyDescent="0.25">
      <c r="A18" s="3" t="s">
        <v>153</v>
      </c>
      <c r="B18" s="4">
        <f>B3</f>
        <v>0</v>
      </c>
      <c r="C18" s="4">
        <f>'Conto Economico'!C5-MAX(0,'Conto Economico'!C7)*('Elementi di Input'!$B$9+'Elementi di Input'!$B$10)+'Prospetto IVA e Tasse'!C9</f>
        <v>0</v>
      </c>
      <c r="D18" s="4">
        <f>'Conto Economico'!D5-MAX(0,'Conto Economico'!D7)*('Elementi di Input'!$B$9+'Elementi di Input'!$B$10)+'Prospetto IVA e Tasse'!D9</f>
        <v>0</v>
      </c>
      <c r="E18" s="4">
        <f>'Conto Economico'!E5-MAX(0,'Conto Economico'!E7)*('Elementi di Input'!$B$9+'Elementi di Input'!$B$10)+'Prospetto IVA e Tasse'!E9</f>
        <v>0</v>
      </c>
      <c r="F18" s="4">
        <f>'Conto Economico'!F5-MAX(0,'Conto Economico'!F7)*('Elementi di Input'!$B$9+'Elementi di Input'!$B$10)+'Prospetto IVA e Tasse'!F9</f>
        <v>0</v>
      </c>
      <c r="G18" s="4">
        <f>'Conto Economico'!G5-MAX(0,'Conto Economico'!G7)*('Elementi di Input'!$B$9+'Elementi di Input'!$B$10)+'Prospetto IVA e Tasse'!G9</f>
        <v>0</v>
      </c>
      <c r="H18" s="4">
        <f>'Conto Economico'!H5-MAX(0,'Conto Economico'!H7)*('Elementi di Input'!$B$9+'Elementi di Input'!$B$10)+'Prospetto IVA e Tasse'!H9</f>
        <v>0</v>
      </c>
      <c r="I18" s="4">
        <f>'Conto Economico'!I5-MAX(0,'Conto Economico'!I7)*('Elementi di Input'!$B$9+'Elementi di Input'!$B$10)+'Prospetto IVA e Tasse'!I9</f>
        <v>0</v>
      </c>
      <c r="J18" s="4">
        <f>'Conto Economico'!J5-MAX(0,'Conto Economico'!J7)*('Elementi di Input'!$B$9+'Elementi di Input'!$B$10)+'Prospetto IVA e Tasse'!J9</f>
        <v>0</v>
      </c>
      <c r="K18" s="4">
        <f>'Conto Economico'!K5-MAX(0,'Conto Economico'!K7)*('Elementi di Input'!$B$9+'Elementi di Input'!$B$10)+'Prospetto IVA e Tasse'!K9</f>
        <v>0</v>
      </c>
      <c r="L18" s="4">
        <f>'Conto Economico'!L5-MAX(0,'Conto Economico'!L7)*('Elementi di Input'!$B$9+'Elementi di Input'!$B$10)+'Prospetto IVA e Tasse'!L9</f>
        <v>0</v>
      </c>
    </row>
    <row r="20" spans="1:12" x14ac:dyDescent="0.25">
      <c r="A20" t="s">
        <v>165</v>
      </c>
      <c r="B20" s="16">
        <f>B18</f>
        <v>0</v>
      </c>
      <c r="C20" s="57">
        <f>B20+C18</f>
        <v>0</v>
      </c>
      <c r="D20" s="57">
        <f>C20+D18</f>
        <v>0</v>
      </c>
      <c r="E20" s="57">
        <f t="shared" ref="E20:L20" si="2">D20+E18</f>
        <v>0</v>
      </c>
      <c r="F20" s="57">
        <f t="shared" si="2"/>
        <v>0</v>
      </c>
      <c r="G20" s="57">
        <f t="shared" si="2"/>
        <v>0</v>
      </c>
      <c r="H20" s="57">
        <f t="shared" si="2"/>
        <v>0</v>
      </c>
      <c r="I20" s="57">
        <f t="shared" si="2"/>
        <v>0</v>
      </c>
      <c r="J20" s="57">
        <f t="shared" si="2"/>
        <v>0</v>
      </c>
      <c r="K20" s="57">
        <f t="shared" si="2"/>
        <v>0</v>
      </c>
      <c r="L20" s="57">
        <f t="shared" si="2"/>
        <v>0</v>
      </c>
    </row>
    <row r="21" spans="1:12" x14ac:dyDescent="0.25">
      <c r="A21" t="s">
        <v>166</v>
      </c>
      <c r="B21">
        <f>B18/(1+'Elementi di Input'!$B$55)^(COLUMN()-COLUMN($B$2))</f>
        <v>0</v>
      </c>
      <c r="C21">
        <f>C18/(1+'Elementi di Input'!$B$55)^(COLUMN()-COLUMN($B$2))</f>
        <v>0</v>
      </c>
      <c r="D21">
        <f>D18/(1+'Elementi di Input'!$B$55)^(COLUMN()-COLUMN($B$2))</f>
        <v>0</v>
      </c>
      <c r="E21">
        <f>E18/(1+'Elementi di Input'!$B$55)^(COLUMN()-COLUMN($B$2))</f>
        <v>0</v>
      </c>
      <c r="F21">
        <f>F18/(1+'Elementi di Input'!$B$55)^(COLUMN()-COLUMN($B$2))</f>
        <v>0</v>
      </c>
      <c r="G21">
        <f>G18/(1+'Elementi di Input'!$B$55)^(COLUMN()-COLUMN($B$2))</f>
        <v>0</v>
      </c>
      <c r="H21">
        <f>H18/(1+'Elementi di Input'!$B$55)^(COLUMN()-COLUMN($B$2))</f>
        <v>0</v>
      </c>
      <c r="I21">
        <f>I18/(1+'Elementi di Input'!$B$55)^(COLUMN()-COLUMN($B$2))</f>
        <v>0</v>
      </c>
      <c r="J21">
        <f>J18/(1+'Elementi di Input'!$B$55)^(COLUMN()-COLUMN($B$2))</f>
        <v>0</v>
      </c>
      <c r="K21">
        <f>K18/(1+'Elementi di Input'!$B$55)^(COLUMN()-COLUMN($B$2))</f>
        <v>0</v>
      </c>
      <c r="L21">
        <f>L18/(1+'Elementi di Input'!$B$55)^(COLUMN()-COLUMN($B$2))</f>
        <v>0</v>
      </c>
    </row>
    <row r="22" spans="1:12" x14ac:dyDescent="0.25">
      <c r="A22" t="s">
        <v>167</v>
      </c>
      <c r="B22">
        <f>B21</f>
        <v>0</v>
      </c>
      <c r="C22">
        <f>B22+C21</f>
        <v>0</v>
      </c>
      <c r="D22">
        <f>C22+D21</f>
        <v>0</v>
      </c>
      <c r="E22">
        <f t="shared" ref="E22:L22" si="3">D22+E21</f>
        <v>0</v>
      </c>
      <c r="F22">
        <f t="shared" si="3"/>
        <v>0</v>
      </c>
      <c r="G22">
        <f t="shared" si="3"/>
        <v>0</v>
      </c>
      <c r="H22">
        <f t="shared" si="3"/>
        <v>0</v>
      </c>
      <c r="I22">
        <f t="shared" si="3"/>
        <v>0</v>
      </c>
      <c r="J22">
        <f t="shared" si="3"/>
        <v>0</v>
      </c>
      <c r="K22">
        <f t="shared" si="3"/>
        <v>0</v>
      </c>
      <c r="L22">
        <f t="shared" si="3"/>
        <v>0</v>
      </c>
    </row>
    <row r="23" spans="1:12" x14ac:dyDescent="0.25">
      <c r="A23" t="s">
        <v>168</v>
      </c>
      <c r="B23" s="16">
        <f>B11</f>
        <v>0</v>
      </c>
      <c r="C23" s="57">
        <f>B23+C11</f>
        <v>0</v>
      </c>
      <c r="D23" s="57">
        <f>C23+D11</f>
        <v>0</v>
      </c>
      <c r="E23" s="57">
        <f t="shared" ref="E23:L23" si="4">D23+E11</f>
        <v>0</v>
      </c>
      <c r="F23" s="57">
        <f t="shared" si="4"/>
        <v>0</v>
      </c>
      <c r="G23" s="57">
        <f t="shared" si="4"/>
        <v>0</v>
      </c>
      <c r="H23" s="57">
        <f t="shared" si="4"/>
        <v>0</v>
      </c>
      <c r="I23" s="57">
        <f t="shared" si="4"/>
        <v>0</v>
      </c>
      <c r="J23" s="57">
        <f t="shared" si="4"/>
        <v>0</v>
      </c>
      <c r="K23" s="57">
        <f t="shared" si="4"/>
        <v>0</v>
      </c>
      <c r="L23" s="57">
        <f t="shared" si="4"/>
        <v>0</v>
      </c>
    </row>
    <row r="24" spans="1:12" x14ac:dyDescent="0.25">
      <c r="C24" s="57"/>
    </row>
  </sheetData>
  <mergeCells count="1">
    <mergeCell ref="A1:L1"/>
  </mergeCells>
  <pageMargins left="0.75" right="0.75" top="1" bottom="1" header="0.5" footer="0.5"/>
  <pageSetup paperSize="8" scale="7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8"/>
  <sheetViews>
    <sheetView showGridLines="0" tabSelected="1" zoomScaleNormal="100" zoomScaleSheetLayoutView="100" workbookViewId="0">
      <selection activeCell="P18" sqref="P18"/>
    </sheetView>
  </sheetViews>
  <sheetFormatPr defaultRowHeight="15" x14ac:dyDescent="0.25"/>
  <cols>
    <col min="1" max="1" width="25" customWidth="1"/>
    <col min="3" max="3" width="14.28515625" customWidth="1"/>
    <col min="4" max="4" width="13.5703125" customWidth="1"/>
    <col min="6" max="6" width="16.5703125" customWidth="1"/>
    <col min="7" max="7" width="13.42578125" customWidth="1"/>
    <col min="8" max="8" width="18" customWidth="1"/>
  </cols>
  <sheetData>
    <row r="1" spans="1:14" ht="18" x14ac:dyDescent="0.25">
      <c r="A1" s="64" t="s">
        <v>159</v>
      </c>
      <c r="B1" s="64"/>
      <c r="C1" s="64"/>
      <c r="D1" s="64"/>
      <c r="E1" s="64"/>
      <c r="F1" s="64"/>
      <c r="G1" s="64"/>
      <c r="H1" s="64"/>
    </row>
    <row r="2" spans="1:14" ht="24.75" customHeight="1" x14ac:dyDescent="0.25">
      <c r="A2" s="5" t="s">
        <v>49</v>
      </c>
      <c r="B2" s="5" t="s">
        <v>50</v>
      </c>
      <c r="C2" s="5" t="s">
        <v>51</v>
      </c>
      <c r="D2" s="5" t="s">
        <v>52</v>
      </c>
      <c r="E2" s="5" t="s">
        <v>135</v>
      </c>
      <c r="F2" s="5" t="s">
        <v>134</v>
      </c>
      <c r="G2" s="5" t="s">
        <v>136</v>
      </c>
      <c r="H2" s="5" t="s">
        <v>53</v>
      </c>
      <c r="I2" s="31"/>
      <c r="J2" s="44"/>
      <c r="K2" s="44"/>
      <c r="L2" s="44"/>
      <c r="M2" s="44"/>
      <c r="N2" s="44"/>
    </row>
    <row r="3" spans="1:14" x14ac:dyDescent="0.25">
      <c r="A3" s="3"/>
      <c r="B3" s="3"/>
      <c r="C3" s="3"/>
      <c r="D3" s="3"/>
      <c r="E3" s="3"/>
      <c r="F3" s="23"/>
      <c r="G3" s="24"/>
      <c r="H3" s="4"/>
      <c r="I3" s="31"/>
      <c r="J3" s="44"/>
      <c r="K3" s="44"/>
      <c r="L3" s="44"/>
      <c r="M3" s="44"/>
      <c r="N3" s="44"/>
    </row>
    <row r="4" spans="1:14" x14ac:dyDescent="0.25">
      <c r="A4" s="3"/>
      <c r="B4" s="3"/>
      <c r="C4" s="3"/>
      <c r="D4" s="3"/>
      <c r="E4" s="3"/>
      <c r="F4" s="23"/>
      <c r="G4" s="24"/>
      <c r="H4" s="4"/>
      <c r="I4" s="31"/>
      <c r="J4" s="44"/>
      <c r="K4" s="44"/>
      <c r="L4" s="44"/>
      <c r="M4" s="44"/>
      <c r="N4" s="44"/>
    </row>
    <row r="5" spans="1:14" x14ac:dyDescent="0.25">
      <c r="A5" s="3"/>
      <c r="B5" s="3"/>
      <c r="C5" s="3"/>
      <c r="D5" s="3"/>
      <c r="E5" s="3"/>
      <c r="F5" s="23"/>
      <c r="G5" s="24"/>
      <c r="H5" s="4"/>
      <c r="I5" s="31"/>
      <c r="J5" s="44"/>
      <c r="K5" s="44"/>
      <c r="L5" s="44"/>
      <c r="M5" s="44"/>
      <c r="N5" s="44"/>
    </row>
    <row r="6" spans="1:14" x14ac:dyDescent="0.25">
      <c r="A6" s="65" t="s">
        <v>54</v>
      </c>
      <c r="B6" s="66"/>
      <c r="C6" s="66"/>
      <c r="D6" s="67"/>
      <c r="E6" s="42">
        <f>SUM(E3:E5)</f>
        <v>0</v>
      </c>
      <c r="F6" s="68"/>
      <c r="G6" s="69"/>
      <c r="H6" s="40">
        <f>SUM(H3:H5)</f>
        <v>0</v>
      </c>
      <c r="I6" s="31"/>
      <c r="J6" s="44"/>
      <c r="K6" s="44"/>
      <c r="L6" s="44"/>
      <c r="M6" s="44"/>
      <c r="N6" s="44"/>
    </row>
    <row r="7" spans="1:14" x14ac:dyDescent="0.25">
      <c r="I7" s="31"/>
      <c r="J7" s="31"/>
      <c r="K7" s="31"/>
      <c r="L7" s="31"/>
      <c r="M7" s="31"/>
      <c r="N7" s="31"/>
    </row>
    <row r="8" spans="1:14" x14ac:dyDescent="0.25">
      <c r="A8" t="s">
        <v>175</v>
      </c>
    </row>
  </sheetData>
  <mergeCells count="3">
    <mergeCell ref="A6:D6"/>
    <mergeCell ref="F6:G6"/>
    <mergeCell ref="A1:H1"/>
  </mergeCells>
  <pageMargins left="0.75" right="0.75" top="1" bottom="1" header="0.5" footer="0.5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8"/>
  <sheetViews>
    <sheetView showGridLines="0" view="pageBreakPreview" zoomScaleNormal="100" zoomScaleSheetLayoutView="100" workbookViewId="0">
      <selection activeCell="L22" sqref="L22"/>
    </sheetView>
  </sheetViews>
  <sheetFormatPr defaultRowHeight="15" x14ac:dyDescent="0.25"/>
  <cols>
    <col min="1" max="1" width="35" customWidth="1"/>
    <col min="3" max="3" width="19.5703125" customWidth="1"/>
    <col min="4" max="12" width="18.140625" customWidth="1"/>
    <col min="13" max="13" width="22" bestFit="1" customWidth="1"/>
    <col min="14" max="14" width="18.140625" bestFit="1" customWidth="1"/>
  </cols>
  <sheetData>
    <row r="1" spans="1:15" ht="18" x14ac:dyDescent="0.25">
      <c r="A1" s="64" t="s">
        <v>137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5" x14ac:dyDescent="0.25">
      <c r="A2" s="1" t="s">
        <v>55</v>
      </c>
      <c r="B2" s="1" t="s">
        <v>56</v>
      </c>
      <c r="C2" s="1" t="s">
        <v>57</v>
      </c>
      <c r="D2" s="1" t="s">
        <v>58</v>
      </c>
      <c r="E2" s="1" t="s">
        <v>59</v>
      </c>
      <c r="F2" s="1" t="s">
        <v>60</v>
      </c>
      <c r="G2" s="1" t="s">
        <v>61</v>
      </c>
      <c r="H2" s="1" t="s">
        <v>62</v>
      </c>
      <c r="I2" s="1" t="s">
        <v>63</v>
      </c>
      <c r="J2" s="1" t="s">
        <v>64</v>
      </c>
      <c r="K2" s="1" t="s">
        <v>65</v>
      </c>
      <c r="L2" s="1" t="s">
        <v>66</v>
      </c>
      <c r="M2" s="18" t="s">
        <v>133</v>
      </c>
    </row>
    <row r="3" spans="1:15" x14ac:dyDescent="0.25">
      <c r="A3" s="3" t="s">
        <v>67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6"/>
      <c r="N3" s="16"/>
      <c r="O3" s="17"/>
    </row>
    <row r="4" spans="1:15" x14ac:dyDescent="0.25">
      <c r="A4" s="3" t="s">
        <v>68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26"/>
      <c r="N4" s="16"/>
      <c r="O4" s="17"/>
    </row>
    <row r="5" spans="1:15" x14ac:dyDescent="0.25">
      <c r="A5" s="3" t="s">
        <v>69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26"/>
      <c r="N5" s="16"/>
      <c r="O5" s="17"/>
    </row>
    <row r="6" spans="1:15" x14ac:dyDescent="0.25">
      <c r="A6" s="3" t="s">
        <v>70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26"/>
      <c r="N6" s="16"/>
      <c r="O6" s="17"/>
    </row>
    <row r="7" spans="1:15" x14ac:dyDescent="0.25">
      <c r="A7" s="3" t="s">
        <v>71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26"/>
      <c r="N7" s="16"/>
      <c r="O7" s="17"/>
    </row>
    <row r="8" spans="1:15" x14ac:dyDescent="0.25">
      <c r="A8" s="39" t="s">
        <v>72</v>
      </c>
      <c r="B8" s="43"/>
      <c r="C8" s="40">
        <f t="shared" ref="C8:L8" si="0">SUM(C3:C7)</f>
        <v>0</v>
      </c>
      <c r="D8" s="40">
        <f t="shared" si="0"/>
        <v>0</v>
      </c>
      <c r="E8" s="40">
        <f t="shared" si="0"/>
        <v>0</v>
      </c>
      <c r="F8" s="40">
        <f t="shared" si="0"/>
        <v>0</v>
      </c>
      <c r="G8" s="40">
        <f t="shared" si="0"/>
        <v>0</v>
      </c>
      <c r="H8" s="40">
        <f t="shared" si="0"/>
        <v>0</v>
      </c>
      <c r="I8" s="40">
        <f t="shared" si="0"/>
        <v>0</v>
      </c>
      <c r="J8" s="40">
        <f t="shared" si="0"/>
        <v>0</v>
      </c>
      <c r="K8" s="40">
        <f t="shared" si="0"/>
        <v>0</v>
      </c>
      <c r="L8" s="40">
        <f t="shared" si="0"/>
        <v>0</v>
      </c>
      <c r="M8" s="40">
        <f t="shared" ref="M3:M8" si="1">SUM(C8:L8)</f>
        <v>0</v>
      </c>
      <c r="N8" s="16"/>
      <c r="O8" s="17"/>
    </row>
    <row r="9" spans="1:15" x14ac:dyDescent="0.25">
      <c r="A9" s="46"/>
      <c r="B9" s="16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16"/>
      <c r="O9" s="17"/>
    </row>
    <row r="10" spans="1:15" ht="15.75" customHeight="1" x14ac:dyDescent="0.25">
      <c r="A10" s="70" t="s">
        <v>161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16"/>
      <c r="O10" s="17"/>
    </row>
    <row r="11" spans="1:15" x14ac:dyDescent="0.25">
      <c r="A11" s="19"/>
      <c r="B11" s="19" t="s">
        <v>56</v>
      </c>
      <c r="C11" s="19" t="s">
        <v>57</v>
      </c>
      <c r="D11" s="19" t="s">
        <v>58</v>
      </c>
      <c r="E11" s="19" t="s">
        <v>59</v>
      </c>
      <c r="F11" s="19" t="s">
        <v>60</v>
      </c>
      <c r="G11" s="19" t="s">
        <v>61</v>
      </c>
      <c r="H11" s="19" t="s">
        <v>62</v>
      </c>
      <c r="I11" s="19" t="s">
        <v>63</v>
      </c>
      <c r="J11" s="19" t="s">
        <v>64</v>
      </c>
      <c r="K11" s="19" t="s">
        <v>65</v>
      </c>
      <c r="L11" s="19" t="s">
        <v>66</v>
      </c>
      <c r="M11" s="18" t="s">
        <v>133</v>
      </c>
    </row>
    <row r="12" spans="1:15" x14ac:dyDescent="0.25">
      <c r="A12" s="3" t="s">
        <v>120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5" x14ac:dyDescent="0.25">
      <c r="A13" s="3" t="s">
        <v>121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5" x14ac:dyDescent="0.25">
      <c r="A14" s="20" t="s">
        <v>122</v>
      </c>
      <c r="B14" s="21"/>
      <c r="C14" s="21">
        <f>SUM(C12:C13)</f>
        <v>0</v>
      </c>
      <c r="D14" s="21">
        <f t="shared" ref="D14:L14" si="2">SUM(D12:D13)</f>
        <v>0</v>
      </c>
      <c r="E14" s="21">
        <f t="shared" si="2"/>
        <v>0</v>
      </c>
      <c r="F14" s="21">
        <f t="shared" si="2"/>
        <v>0</v>
      </c>
      <c r="G14" s="21">
        <f t="shared" si="2"/>
        <v>0</v>
      </c>
      <c r="H14" s="21">
        <f t="shared" si="2"/>
        <v>0</v>
      </c>
      <c r="I14" s="21">
        <f t="shared" si="2"/>
        <v>0</v>
      </c>
      <c r="J14" s="21">
        <f t="shared" si="2"/>
        <v>0</v>
      </c>
      <c r="K14" s="21">
        <f t="shared" si="2"/>
        <v>0</v>
      </c>
      <c r="L14" s="21">
        <f t="shared" si="2"/>
        <v>0</v>
      </c>
      <c r="M14" s="7">
        <f>SUM(C14:L14)</f>
        <v>0</v>
      </c>
    </row>
    <row r="15" spans="1:15" s="13" customFormat="1" ht="30.75" customHeight="1" x14ac:dyDescent="0.3">
      <c r="A15" s="22" t="s">
        <v>123</v>
      </c>
      <c r="C15" s="14">
        <f>C8+C14</f>
        <v>0</v>
      </c>
      <c r="D15" s="14">
        <f t="shared" ref="D15:L15" si="3">D8+D14</f>
        <v>0</v>
      </c>
      <c r="E15" s="14">
        <f t="shared" si="3"/>
        <v>0</v>
      </c>
      <c r="F15" s="14">
        <f t="shared" si="3"/>
        <v>0</v>
      </c>
      <c r="G15" s="14">
        <f t="shared" si="3"/>
        <v>0</v>
      </c>
      <c r="H15" s="14">
        <f t="shared" si="3"/>
        <v>0</v>
      </c>
      <c r="I15" s="14">
        <f t="shared" si="3"/>
        <v>0</v>
      </c>
      <c r="J15" s="14">
        <f t="shared" si="3"/>
        <v>0</v>
      </c>
      <c r="K15" s="14">
        <f t="shared" si="3"/>
        <v>0</v>
      </c>
      <c r="L15" s="14">
        <f t="shared" si="3"/>
        <v>0</v>
      </c>
      <c r="M15" s="14">
        <f>SUM(C15:L15)</f>
        <v>0</v>
      </c>
      <c r="N15" s="15"/>
    </row>
    <row r="17" spans="5:13" x14ac:dyDescent="0.25">
      <c r="M17" s="12"/>
    </row>
    <row r="18" spans="5:13" x14ac:dyDescent="0.25">
      <c r="E18" s="12"/>
    </row>
  </sheetData>
  <mergeCells count="2">
    <mergeCell ref="A1:M1"/>
    <mergeCell ref="A10:M10"/>
  </mergeCells>
  <pageMargins left="0.75" right="0.75" top="1" bottom="1" header="0.5" footer="0.5"/>
  <pageSetup paperSize="8" scale="7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12"/>
  <sheetViews>
    <sheetView showGridLines="0" zoomScaleNormal="100" zoomScaleSheetLayoutView="100" workbookViewId="0">
      <selection activeCell="I34" sqref="I34"/>
    </sheetView>
  </sheetViews>
  <sheetFormatPr defaultRowHeight="15" x14ac:dyDescent="0.25"/>
  <cols>
    <col min="1" max="1" width="35" customWidth="1"/>
    <col min="3" max="3" width="15.85546875" customWidth="1"/>
    <col min="4" max="12" width="17.85546875" customWidth="1"/>
    <col min="13" max="13" width="15.42578125" customWidth="1"/>
  </cols>
  <sheetData>
    <row r="1" spans="1:13" ht="18" x14ac:dyDescent="0.25">
      <c r="A1" s="64" t="s">
        <v>162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3" x14ac:dyDescent="0.25">
      <c r="A2" s="1" t="s">
        <v>55</v>
      </c>
      <c r="B2" s="1" t="s">
        <v>56</v>
      </c>
      <c r="C2" s="1" t="s">
        <v>57</v>
      </c>
      <c r="D2" s="1" t="s">
        <v>58</v>
      </c>
      <c r="E2" s="1" t="s">
        <v>59</v>
      </c>
      <c r="F2" s="1" t="s">
        <v>60</v>
      </c>
      <c r="G2" s="1" t="s">
        <v>61</v>
      </c>
      <c r="H2" s="1" t="s">
        <v>62</v>
      </c>
      <c r="I2" s="1" t="s">
        <v>63</v>
      </c>
      <c r="J2" s="1" t="s">
        <v>64</v>
      </c>
      <c r="K2" s="1" t="s">
        <v>65</v>
      </c>
      <c r="L2" s="1" t="s">
        <v>66</v>
      </c>
      <c r="M2" s="1" t="s">
        <v>133</v>
      </c>
    </row>
    <row r="3" spans="1:13" x14ac:dyDescent="0.25">
      <c r="A3" s="3" t="s">
        <v>73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5">
        <f t="shared" ref="M3:M12" si="0">SUM(C3:L3)</f>
        <v>0</v>
      </c>
    </row>
    <row r="4" spans="1:13" x14ac:dyDescent="0.25">
      <c r="A4" s="3" t="s">
        <v>126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25">
        <f t="shared" si="0"/>
        <v>0</v>
      </c>
    </row>
    <row r="5" spans="1:13" x14ac:dyDescent="0.25">
      <c r="A5" s="3" t="s">
        <v>74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25">
        <f t="shared" si="0"/>
        <v>0</v>
      </c>
    </row>
    <row r="6" spans="1:13" x14ac:dyDescent="0.25">
      <c r="A6" s="3" t="s">
        <v>75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25">
        <f t="shared" si="0"/>
        <v>0</v>
      </c>
    </row>
    <row r="7" spans="1:13" x14ac:dyDescent="0.25">
      <c r="A7" s="3" t="s">
        <v>76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25">
        <f t="shared" si="0"/>
        <v>0</v>
      </c>
    </row>
    <row r="8" spans="1:13" x14ac:dyDescent="0.25">
      <c r="A8" s="3" t="s">
        <v>77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25">
        <f t="shared" si="0"/>
        <v>0</v>
      </c>
    </row>
    <row r="9" spans="1:13" x14ac:dyDescent="0.25">
      <c r="A9" s="3" t="s">
        <v>37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25">
        <f t="shared" si="0"/>
        <v>0</v>
      </c>
    </row>
    <row r="10" spans="1:13" x14ac:dyDescent="0.25">
      <c r="A10" s="3" t="s">
        <v>78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25">
        <f t="shared" si="0"/>
        <v>0</v>
      </c>
    </row>
    <row r="11" spans="1:13" x14ac:dyDescent="0.25">
      <c r="A11" s="3" t="str">
        <f>'Elementi di Input'!A46</f>
        <v>Oneri diversi di gestione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25">
        <f t="shared" si="0"/>
        <v>0</v>
      </c>
    </row>
    <row r="12" spans="1:13" x14ac:dyDescent="0.25">
      <c r="A12" s="39" t="s">
        <v>79</v>
      </c>
      <c r="B12" s="43"/>
      <c r="C12" s="40">
        <f t="shared" ref="C12:L12" si="1">SUM(C3:C11)</f>
        <v>0</v>
      </c>
      <c r="D12" s="40">
        <f t="shared" si="1"/>
        <v>0</v>
      </c>
      <c r="E12" s="40">
        <f t="shared" si="1"/>
        <v>0</v>
      </c>
      <c r="F12" s="40">
        <f t="shared" si="1"/>
        <v>0</v>
      </c>
      <c r="G12" s="40">
        <f t="shared" si="1"/>
        <v>0</v>
      </c>
      <c r="H12" s="40">
        <f t="shared" si="1"/>
        <v>0</v>
      </c>
      <c r="I12" s="40">
        <f t="shared" si="1"/>
        <v>0</v>
      </c>
      <c r="J12" s="40">
        <f t="shared" si="1"/>
        <v>0</v>
      </c>
      <c r="K12" s="40">
        <f t="shared" si="1"/>
        <v>0</v>
      </c>
      <c r="L12" s="40">
        <f t="shared" si="1"/>
        <v>0</v>
      </c>
      <c r="M12" s="48">
        <f t="shared" si="0"/>
        <v>0</v>
      </c>
    </row>
  </sheetData>
  <mergeCells count="1">
    <mergeCell ref="A1:M1"/>
  </mergeCells>
  <phoneticPr fontId="8" type="noConversion"/>
  <pageMargins left="0.75" right="0.75" top="1" bottom="1" header="0.5" footer="0.5"/>
  <pageSetup paperSize="9" scale="5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1"/>
  <sheetViews>
    <sheetView showGridLines="0" zoomScaleNormal="100" zoomScaleSheetLayoutView="100" workbookViewId="0">
      <selection activeCell="J24" sqref="J24"/>
    </sheetView>
  </sheetViews>
  <sheetFormatPr defaultRowHeight="15" x14ac:dyDescent="0.25"/>
  <cols>
    <col min="1" max="1" width="45" customWidth="1"/>
    <col min="2" max="2" width="11.85546875" bestFit="1" customWidth="1"/>
    <col min="3" max="3" width="16" customWidth="1"/>
    <col min="4" max="12" width="13.28515625" customWidth="1"/>
  </cols>
  <sheetData>
    <row r="1" spans="1:12" ht="18" x14ac:dyDescent="0.25">
      <c r="A1" s="64" t="s">
        <v>163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x14ac:dyDescent="0.25">
      <c r="A2" s="5" t="s">
        <v>55</v>
      </c>
      <c r="B2" s="5" t="s">
        <v>56</v>
      </c>
      <c r="C2" s="5" t="s">
        <v>57</v>
      </c>
      <c r="D2" s="5" t="s">
        <v>58</v>
      </c>
      <c r="E2" s="5" t="s">
        <v>59</v>
      </c>
      <c r="F2" s="5" t="s">
        <v>60</v>
      </c>
      <c r="G2" s="5" t="s">
        <v>61</v>
      </c>
      <c r="H2" s="5" t="s">
        <v>62</v>
      </c>
      <c r="I2" s="5" t="s">
        <v>63</v>
      </c>
      <c r="J2" s="5" t="s">
        <v>64</v>
      </c>
      <c r="K2" s="5" t="s">
        <v>65</v>
      </c>
      <c r="L2" s="5" t="s">
        <v>66</v>
      </c>
    </row>
    <row r="3" spans="1:12" x14ac:dyDescent="0.25">
      <c r="A3" s="3" t="s">
        <v>80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3" t="s">
        <v>81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5">
      <c r="A5" s="3" t="s">
        <v>82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25">
      <c r="A6" s="6" t="s">
        <v>83</v>
      </c>
      <c r="B6" s="7">
        <v>0</v>
      </c>
      <c r="C6" s="7">
        <f t="shared" ref="C6:L6" si="0">C3-C4</f>
        <v>0</v>
      </c>
      <c r="D6" s="7">
        <f t="shared" si="0"/>
        <v>0</v>
      </c>
      <c r="E6" s="7">
        <f t="shared" si="0"/>
        <v>0</v>
      </c>
      <c r="F6" s="7">
        <f t="shared" si="0"/>
        <v>0</v>
      </c>
      <c r="G6" s="7">
        <f t="shared" si="0"/>
        <v>0</v>
      </c>
      <c r="H6" s="7">
        <f t="shared" si="0"/>
        <v>0</v>
      </c>
      <c r="I6" s="7">
        <f t="shared" si="0"/>
        <v>0</v>
      </c>
      <c r="J6" s="7">
        <f t="shared" si="0"/>
        <v>0</v>
      </c>
      <c r="K6" s="7">
        <f t="shared" si="0"/>
        <v>0</v>
      </c>
      <c r="L6" s="7">
        <f t="shared" si="0"/>
        <v>0</v>
      </c>
    </row>
    <row r="8" spans="1:12" x14ac:dyDescent="0.25">
      <c r="A8" s="3" t="s">
        <v>84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25">
      <c r="A9" s="3" t="s">
        <v>85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25">
      <c r="A10" s="6" t="s">
        <v>86</v>
      </c>
      <c r="B10" s="7">
        <v>0</v>
      </c>
      <c r="C10" s="7">
        <f t="shared" ref="C10:L10" si="1">MAX(0, C6) - C9</f>
        <v>0</v>
      </c>
      <c r="D10" s="7">
        <f t="shared" si="1"/>
        <v>0</v>
      </c>
      <c r="E10" s="7">
        <f t="shared" si="1"/>
        <v>0</v>
      </c>
      <c r="F10" s="7">
        <f t="shared" si="1"/>
        <v>0</v>
      </c>
      <c r="G10" s="7">
        <f t="shared" si="1"/>
        <v>0</v>
      </c>
      <c r="H10" s="7">
        <f t="shared" si="1"/>
        <v>0</v>
      </c>
      <c r="I10" s="7">
        <f t="shared" si="1"/>
        <v>0</v>
      </c>
      <c r="J10" s="7">
        <f t="shared" si="1"/>
        <v>0</v>
      </c>
      <c r="K10" s="7">
        <f t="shared" si="1"/>
        <v>0</v>
      </c>
      <c r="L10" s="7">
        <f t="shared" si="1"/>
        <v>0</v>
      </c>
    </row>
    <row r="11" spans="1:12" x14ac:dyDescent="0.25">
      <c r="A11" s="6" t="s">
        <v>87</v>
      </c>
      <c r="B11" s="7">
        <f>B8</f>
        <v>0</v>
      </c>
      <c r="C11" s="7">
        <f>C8 - C9 - MIN(0, C6)</f>
        <v>0</v>
      </c>
      <c r="D11" s="7">
        <f t="shared" ref="D11:L11" si="2">D8 - D9 - MIN(0, D6)</f>
        <v>0</v>
      </c>
      <c r="E11" s="7">
        <f t="shared" si="2"/>
        <v>0</v>
      </c>
      <c r="F11" s="7">
        <f t="shared" si="2"/>
        <v>0</v>
      </c>
      <c r="G11" s="7">
        <f t="shared" si="2"/>
        <v>0</v>
      </c>
      <c r="H11" s="7">
        <f t="shared" si="2"/>
        <v>0</v>
      </c>
      <c r="I11" s="7">
        <f t="shared" si="2"/>
        <v>0</v>
      </c>
      <c r="J11" s="7">
        <f t="shared" si="2"/>
        <v>0</v>
      </c>
      <c r="K11" s="7">
        <f t="shared" si="2"/>
        <v>0</v>
      </c>
      <c r="L11" s="7">
        <f t="shared" si="2"/>
        <v>0</v>
      </c>
    </row>
  </sheetData>
  <mergeCells count="1">
    <mergeCell ref="A1:L1"/>
  </mergeCells>
  <pageMargins left="0.75" right="0.75" top="1" bottom="1" header="0.5" footer="0.5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9</vt:i4>
      </vt:variant>
      <vt:variant>
        <vt:lpstr>Intervalli denominati</vt:lpstr>
      </vt:variant>
      <vt:variant>
        <vt:i4>8</vt:i4>
      </vt:variant>
    </vt:vector>
  </HeadingPairs>
  <TitlesOfParts>
    <vt:vector size="17" baseType="lpstr">
      <vt:lpstr>Sintesi del Progetto</vt:lpstr>
      <vt:lpstr>Elementi di Input</vt:lpstr>
      <vt:lpstr>Stato Patrimoniale</vt:lpstr>
      <vt:lpstr>Conto Economico</vt:lpstr>
      <vt:lpstr>Flussi di Cassa</vt:lpstr>
      <vt:lpstr>Dettaglio Manodopera</vt:lpstr>
      <vt:lpstr>Dettaglio Ricavi</vt:lpstr>
      <vt:lpstr>Dettaglio Costi</vt:lpstr>
      <vt:lpstr>Prospetto IVA e Tasse</vt:lpstr>
      <vt:lpstr>'Conto Economico'!Area_stampa</vt:lpstr>
      <vt:lpstr>'Dettaglio Costi'!Area_stampa</vt:lpstr>
      <vt:lpstr>'Dettaglio Manodopera'!Area_stampa</vt:lpstr>
      <vt:lpstr>'Dettaglio Ricavi'!Area_stampa</vt:lpstr>
      <vt:lpstr>'Elementi di Input'!Area_stampa</vt:lpstr>
      <vt:lpstr>'Flussi di Cassa'!Area_stampa</vt:lpstr>
      <vt:lpstr>'Sintesi del Progetto'!Area_stampa</vt:lpstr>
      <vt:lpstr>'Stato Patrimoniale'!Area_stampa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2026-09-26T18:55:13Z</dcterms:created>
  <dcterms:modified xsi:type="dcterms:W3CDTF">2026-09-28T17:05:50Z</dcterms:modified>
</cp:coreProperties>
</file>